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2615" windowHeight="11760" tabRatio="763" activeTab="3"/>
  </bookViews>
  <sheets>
    <sheet name="6人制男子" sheetId="12" r:id="rId1"/>
    <sheet name="９人制男子" sheetId="10" r:id="rId2"/>
    <sheet name="6人制女子 " sheetId="14" r:id="rId3"/>
    <sheet name="9人制女子 " sheetId="13" r:id="rId4"/>
  </sheets>
  <definedNames>
    <definedName name="_6人女子" localSheetId="2">#REF!</definedName>
    <definedName name="_6人女子" localSheetId="0">#REF!</definedName>
    <definedName name="_6人女子" localSheetId="3">#REF!</definedName>
    <definedName name="_6人女子">#REF!</definedName>
    <definedName name="_6人男子">#REF!</definedName>
    <definedName name="_9人女子">#REF!</definedName>
    <definedName name="_9人男子" localSheetId="2">#REF!</definedName>
    <definedName name="_9人男子" localSheetId="0">#REF!</definedName>
    <definedName name="_9人男子" localSheetId="3">#REF!</definedName>
    <definedName name="_9人男子">#REF!</definedName>
    <definedName name="_Key1" hidden="1">#REF!</definedName>
    <definedName name="_Order1" hidden="1">0</definedName>
    <definedName name="_Order2" hidden="1">0</definedName>
    <definedName name="_Sort" hidden="1">#REF!</definedName>
    <definedName name="_xlnm.Print_Area" localSheetId="2">'6人制女子 '!$B$1:$AB$11</definedName>
    <definedName name="_xlnm.Print_Area" localSheetId="0">'6人制男子'!$B$1:$AB$21</definedName>
    <definedName name="_xlnm.Print_Area" localSheetId="3">'9人制女子 '!$B$1:$AB$18</definedName>
    <definedName name="_xlnm.Print_Area" localSheetId="1">'９人制男子'!$B$1:$AB$18</definedName>
    <definedName name="送付">#REF!</definedName>
  </definedNames>
  <calcPr calcId="145621"/>
</workbook>
</file>

<file path=xl/calcChain.xml><?xml version="1.0" encoding="utf-8"?>
<calcChain xmlns="http://schemas.openxmlformats.org/spreadsheetml/2006/main">
  <c r="X7" i="13" l="1"/>
  <c r="H8" i="14" l="1"/>
  <c r="J8" i="14"/>
  <c r="L8" i="14"/>
  <c r="O8" i="14"/>
  <c r="R8" i="14"/>
  <c r="U8" i="14"/>
  <c r="W8" i="14"/>
  <c r="AA8" i="14"/>
  <c r="H13" i="13"/>
  <c r="J13" i="13"/>
  <c r="L13" i="13"/>
  <c r="O13" i="13"/>
  <c r="R13" i="13"/>
  <c r="U13" i="13"/>
  <c r="W13" i="13"/>
  <c r="AA13" i="13"/>
  <c r="H13" i="10"/>
  <c r="J13" i="10"/>
  <c r="L13" i="10"/>
  <c r="O13" i="10"/>
  <c r="R13" i="10"/>
  <c r="U13" i="10"/>
  <c r="W13" i="10"/>
  <c r="AA13" i="10"/>
  <c r="X1" i="12"/>
  <c r="X1" i="13" s="1"/>
  <c r="X1" i="14" s="1"/>
  <c r="C3" i="12"/>
  <c r="C3" i="13" s="1"/>
  <c r="C3" i="14" s="1"/>
  <c r="B2" i="12"/>
  <c r="B2" i="13" s="1"/>
  <c r="B2" i="14" s="1"/>
  <c r="B1" i="12"/>
  <c r="B1" i="13" s="1"/>
  <c r="B1" i="14" s="1"/>
  <c r="V8" i="14" l="1"/>
  <c r="X8" i="14" s="1"/>
  <c r="AB8" i="14"/>
  <c r="V13" i="13"/>
  <c r="X13" i="13" s="1"/>
  <c r="V13" i="10"/>
  <c r="X13" i="10" s="1"/>
  <c r="AB13" i="10" s="1"/>
  <c r="H15" i="12"/>
  <c r="J15" i="12"/>
  <c r="L15" i="12"/>
  <c r="O15" i="12"/>
  <c r="R15" i="12"/>
  <c r="U15" i="12"/>
  <c r="W15" i="12"/>
  <c r="AA15" i="12"/>
  <c r="H14" i="12"/>
  <c r="J14" i="12"/>
  <c r="L14" i="12"/>
  <c r="O14" i="12"/>
  <c r="R14" i="12"/>
  <c r="U14" i="12"/>
  <c r="W14" i="12"/>
  <c r="AB14" i="12" s="1"/>
  <c r="AA14" i="12"/>
  <c r="H16" i="12"/>
  <c r="J16" i="12"/>
  <c r="L16" i="12"/>
  <c r="O16" i="12"/>
  <c r="R16" i="12"/>
  <c r="U16" i="12"/>
  <c r="W16" i="12"/>
  <c r="AA16" i="12"/>
  <c r="H11" i="12"/>
  <c r="J11" i="12"/>
  <c r="L11" i="12"/>
  <c r="O11" i="12"/>
  <c r="R11" i="12"/>
  <c r="U11" i="12"/>
  <c r="W11" i="12"/>
  <c r="AA11" i="12"/>
  <c r="AA11" i="14"/>
  <c r="W11" i="14"/>
  <c r="U11" i="14"/>
  <c r="R11" i="14"/>
  <c r="O11" i="14"/>
  <c r="L11" i="14"/>
  <c r="J11" i="14"/>
  <c r="H11" i="14"/>
  <c r="AA10" i="14"/>
  <c r="W10" i="14"/>
  <c r="U10" i="14"/>
  <c r="R10" i="14"/>
  <c r="O10" i="14"/>
  <c r="L10" i="14"/>
  <c r="J10" i="14"/>
  <c r="H10" i="14"/>
  <c r="AA6" i="14"/>
  <c r="W6" i="14"/>
  <c r="U6" i="14"/>
  <c r="R6" i="14"/>
  <c r="O6" i="14"/>
  <c r="L6" i="14"/>
  <c r="J6" i="14"/>
  <c r="H6" i="14"/>
  <c r="AA9" i="14"/>
  <c r="W9" i="14"/>
  <c r="U9" i="14"/>
  <c r="R9" i="14"/>
  <c r="O9" i="14"/>
  <c r="L9" i="14"/>
  <c r="J9" i="14"/>
  <c r="H9" i="14"/>
  <c r="AA7" i="14"/>
  <c r="W7" i="14"/>
  <c r="U7" i="14"/>
  <c r="R7" i="14"/>
  <c r="O7" i="14"/>
  <c r="L7" i="14"/>
  <c r="J7" i="14"/>
  <c r="H7" i="14"/>
  <c r="AK3" i="14"/>
  <c r="AI3" i="14"/>
  <c r="AH3" i="14"/>
  <c r="AA18" i="13"/>
  <c r="W18" i="13"/>
  <c r="U18" i="13"/>
  <c r="R18" i="13"/>
  <c r="O18" i="13"/>
  <c r="L18" i="13"/>
  <c r="J18" i="13"/>
  <c r="H18" i="13"/>
  <c r="AA7" i="13"/>
  <c r="W7" i="13"/>
  <c r="U7" i="13"/>
  <c r="R7" i="13"/>
  <c r="O7" i="13"/>
  <c r="L7" i="13"/>
  <c r="J7" i="13"/>
  <c r="H7" i="13"/>
  <c r="AA12" i="13"/>
  <c r="W12" i="13"/>
  <c r="U12" i="13"/>
  <c r="R12" i="13"/>
  <c r="O12" i="13"/>
  <c r="L12" i="13"/>
  <c r="J12" i="13"/>
  <c r="H12" i="13"/>
  <c r="AA15" i="13"/>
  <c r="W15" i="13"/>
  <c r="AB15" i="13" s="1"/>
  <c r="U15" i="13"/>
  <c r="R15" i="13"/>
  <c r="O15" i="13"/>
  <c r="L15" i="13"/>
  <c r="J15" i="13"/>
  <c r="H15" i="13"/>
  <c r="AA14" i="13"/>
  <c r="W14" i="13"/>
  <c r="AB14" i="13" s="1"/>
  <c r="U14" i="13"/>
  <c r="R14" i="13"/>
  <c r="O14" i="13"/>
  <c r="L14" i="13"/>
  <c r="J14" i="13"/>
  <c r="H14" i="13"/>
  <c r="AA17" i="13"/>
  <c r="W17" i="13"/>
  <c r="U17" i="13"/>
  <c r="R17" i="13"/>
  <c r="O17" i="13"/>
  <c r="L17" i="13"/>
  <c r="J17" i="13"/>
  <c r="H17" i="13"/>
  <c r="AA16" i="13"/>
  <c r="W16" i="13"/>
  <c r="U16" i="13"/>
  <c r="R16" i="13"/>
  <c r="O16" i="13"/>
  <c r="L16" i="13"/>
  <c r="J16" i="13"/>
  <c r="H16" i="13"/>
  <c r="AA10" i="13"/>
  <c r="W10" i="13"/>
  <c r="U10" i="13"/>
  <c r="R10" i="13"/>
  <c r="O10" i="13"/>
  <c r="L10" i="13"/>
  <c r="J10" i="13"/>
  <c r="H10" i="13"/>
  <c r="AA9" i="13"/>
  <c r="W9" i="13"/>
  <c r="U9" i="13"/>
  <c r="R9" i="13"/>
  <c r="O9" i="13"/>
  <c r="L9" i="13"/>
  <c r="J9" i="13"/>
  <c r="H9" i="13"/>
  <c r="AA11" i="13"/>
  <c r="W11" i="13"/>
  <c r="U11" i="13"/>
  <c r="R11" i="13"/>
  <c r="O11" i="13"/>
  <c r="L11" i="13"/>
  <c r="J11" i="13"/>
  <c r="H11" i="13"/>
  <c r="AA8" i="13"/>
  <c r="W8" i="13"/>
  <c r="U8" i="13"/>
  <c r="R8" i="13"/>
  <c r="O8" i="13"/>
  <c r="L8" i="13"/>
  <c r="J8" i="13"/>
  <c r="H8" i="13"/>
  <c r="AA6" i="13"/>
  <c r="W6" i="13"/>
  <c r="U6" i="13"/>
  <c r="R6" i="13"/>
  <c r="O6" i="13"/>
  <c r="L6" i="13"/>
  <c r="J6" i="13"/>
  <c r="H6" i="13"/>
  <c r="AK3" i="13"/>
  <c r="AI3" i="13"/>
  <c r="AH3" i="13"/>
  <c r="AA19" i="12"/>
  <c r="W19" i="12"/>
  <c r="AB19" i="12" s="1"/>
  <c r="U19" i="12"/>
  <c r="R19" i="12"/>
  <c r="O19" i="12"/>
  <c r="L19" i="12"/>
  <c r="J19" i="12"/>
  <c r="H19" i="12"/>
  <c r="AA18" i="12"/>
  <c r="W18" i="12"/>
  <c r="AB18" i="12" s="1"/>
  <c r="U18" i="12"/>
  <c r="R18" i="12"/>
  <c r="O18" i="12"/>
  <c r="L18" i="12"/>
  <c r="J18" i="12"/>
  <c r="H18" i="12"/>
  <c r="AA12" i="12"/>
  <c r="W12" i="12"/>
  <c r="U12" i="12"/>
  <c r="R12" i="12"/>
  <c r="O12" i="12"/>
  <c r="L12" i="12"/>
  <c r="J12" i="12"/>
  <c r="H12" i="12"/>
  <c r="AA21" i="12"/>
  <c r="W21" i="12"/>
  <c r="U21" i="12"/>
  <c r="R21" i="12"/>
  <c r="O21" i="12"/>
  <c r="L21" i="12"/>
  <c r="J21" i="12"/>
  <c r="H21" i="12"/>
  <c r="AA13" i="12"/>
  <c r="W13" i="12"/>
  <c r="U13" i="12"/>
  <c r="R13" i="12"/>
  <c r="O13" i="12"/>
  <c r="L13" i="12"/>
  <c r="J13" i="12"/>
  <c r="H13" i="12"/>
  <c r="AA10" i="12"/>
  <c r="W10" i="12"/>
  <c r="U10" i="12"/>
  <c r="R10" i="12"/>
  <c r="O10" i="12"/>
  <c r="L10" i="12"/>
  <c r="J10" i="12"/>
  <c r="H10" i="12"/>
  <c r="AA20" i="12"/>
  <c r="W20" i="12"/>
  <c r="U20" i="12"/>
  <c r="R20" i="12"/>
  <c r="O20" i="12"/>
  <c r="L20" i="12"/>
  <c r="J20" i="12"/>
  <c r="H20" i="12"/>
  <c r="AA17" i="12"/>
  <c r="W17" i="12"/>
  <c r="AB17" i="12" s="1"/>
  <c r="U17" i="12"/>
  <c r="R17" i="12"/>
  <c r="O17" i="12"/>
  <c r="L17" i="12"/>
  <c r="J17" i="12"/>
  <c r="H17" i="12"/>
  <c r="AA9" i="12"/>
  <c r="W9" i="12"/>
  <c r="U9" i="12"/>
  <c r="R9" i="12"/>
  <c r="O9" i="12"/>
  <c r="L9" i="12"/>
  <c r="J9" i="12"/>
  <c r="H9" i="12"/>
  <c r="AA8" i="12"/>
  <c r="W8" i="12"/>
  <c r="U8" i="12"/>
  <c r="R8" i="12"/>
  <c r="O8" i="12"/>
  <c r="L8" i="12"/>
  <c r="J8" i="12"/>
  <c r="H8" i="12"/>
  <c r="AA7" i="12"/>
  <c r="W7" i="12"/>
  <c r="U7" i="12"/>
  <c r="R7" i="12"/>
  <c r="O7" i="12"/>
  <c r="L7" i="12"/>
  <c r="J7" i="12"/>
  <c r="H7" i="12"/>
  <c r="AA6" i="12"/>
  <c r="W6" i="12"/>
  <c r="U6" i="12"/>
  <c r="R6" i="12"/>
  <c r="O6" i="12"/>
  <c r="L6" i="12"/>
  <c r="J6" i="12"/>
  <c r="H6" i="12"/>
  <c r="AK3" i="12"/>
  <c r="AI3" i="12"/>
  <c r="AH3" i="12"/>
  <c r="AK3" i="10"/>
  <c r="AI3" i="10"/>
  <c r="AH3" i="10"/>
  <c r="H17" i="10"/>
  <c r="J17" i="10"/>
  <c r="L17" i="10"/>
  <c r="O17" i="10"/>
  <c r="R17" i="10"/>
  <c r="U17" i="10"/>
  <c r="W17" i="10"/>
  <c r="AB17" i="10" s="1"/>
  <c r="AA17" i="10"/>
  <c r="AB13" i="13" l="1"/>
  <c r="V15" i="12"/>
  <c r="X15" i="12" s="1"/>
  <c r="V17" i="12"/>
  <c r="X17" i="12" s="1"/>
  <c r="V18" i="12"/>
  <c r="X18" i="12" s="1"/>
  <c r="V19" i="12"/>
  <c r="X19" i="12" s="1"/>
  <c r="V16" i="12"/>
  <c r="X16" i="12" s="1"/>
  <c r="V11" i="12"/>
  <c r="X11" i="12" s="1"/>
  <c r="V14" i="12"/>
  <c r="X14" i="12" s="1"/>
  <c r="V12" i="12"/>
  <c r="V21" i="12"/>
  <c r="X21" i="12" s="1"/>
  <c r="AB21" i="12" s="1"/>
  <c r="V13" i="12"/>
  <c r="V10" i="12"/>
  <c r="X10" i="12" s="1"/>
  <c r="AB10" i="12"/>
  <c r="V20" i="12"/>
  <c r="X20" i="12" s="1"/>
  <c r="AB20" i="12" s="1"/>
  <c r="V9" i="12"/>
  <c r="V8" i="12"/>
  <c r="V7" i="12"/>
  <c r="X7" i="12" s="1"/>
  <c r="V6" i="12"/>
  <c r="X6" i="12" s="1"/>
  <c r="V7" i="14"/>
  <c r="X7" i="14" s="1"/>
  <c r="V6" i="14"/>
  <c r="X6" i="14" s="1"/>
  <c r="V9" i="14"/>
  <c r="X9" i="14" s="1"/>
  <c r="V10" i="14"/>
  <c r="X10" i="14" s="1"/>
  <c r="AB10" i="14" s="1"/>
  <c r="V11" i="14"/>
  <c r="X11" i="14" s="1"/>
  <c r="AB11" i="14" s="1"/>
  <c r="V6" i="13"/>
  <c r="X6" i="13" s="1"/>
  <c r="V8" i="13"/>
  <c r="X8" i="13" s="1"/>
  <c r="V11" i="13"/>
  <c r="X11" i="13" s="1"/>
  <c r="V9" i="13"/>
  <c r="V10" i="13"/>
  <c r="X10" i="13" s="1"/>
  <c r="V16" i="13"/>
  <c r="X16" i="13" s="1"/>
  <c r="AB16" i="13" s="1"/>
  <c r="V17" i="13"/>
  <c r="X17" i="13" s="1"/>
  <c r="AB17" i="13" s="1"/>
  <c r="V14" i="13"/>
  <c r="V15" i="13"/>
  <c r="X15" i="13" s="1"/>
  <c r="V12" i="13"/>
  <c r="X12" i="13" s="1"/>
  <c r="V7" i="13"/>
  <c r="V18" i="13"/>
  <c r="X18" i="13" s="1"/>
  <c r="AB16" i="12"/>
  <c r="AB15" i="12"/>
  <c r="AB18" i="13"/>
  <c r="AB7" i="14"/>
  <c r="X9" i="12"/>
  <c r="X13" i="12"/>
  <c r="X12" i="12"/>
  <c r="X8" i="12"/>
  <c r="X9" i="13"/>
  <c r="X14" i="13"/>
  <c r="V17" i="10"/>
  <c r="X17" i="10" s="1"/>
  <c r="R6" i="10"/>
  <c r="AA15" i="10"/>
  <c r="W15" i="10"/>
  <c r="U15" i="10"/>
  <c r="R15" i="10"/>
  <c r="O15" i="10"/>
  <c r="L15" i="10"/>
  <c r="J15" i="10"/>
  <c r="H15" i="10"/>
  <c r="AA18" i="10"/>
  <c r="W18" i="10"/>
  <c r="U18" i="10"/>
  <c r="R18" i="10"/>
  <c r="O18" i="10"/>
  <c r="L18" i="10"/>
  <c r="J18" i="10"/>
  <c r="H18" i="10"/>
  <c r="AA12" i="10"/>
  <c r="W12" i="10"/>
  <c r="U12" i="10"/>
  <c r="R12" i="10"/>
  <c r="O12" i="10"/>
  <c r="L12" i="10"/>
  <c r="J12" i="10"/>
  <c r="H12" i="10"/>
  <c r="AA14" i="10"/>
  <c r="W14" i="10"/>
  <c r="U14" i="10"/>
  <c r="R14" i="10"/>
  <c r="O14" i="10"/>
  <c r="L14" i="10"/>
  <c r="J14" i="10"/>
  <c r="H14" i="10"/>
  <c r="AA9" i="10"/>
  <c r="W9" i="10"/>
  <c r="U9" i="10"/>
  <c r="R9" i="10"/>
  <c r="O9" i="10"/>
  <c r="L9" i="10"/>
  <c r="J9" i="10"/>
  <c r="H9" i="10"/>
  <c r="AA10" i="10"/>
  <c r="W10" i="10"/>
  <c r="U10" i="10"/>
  <c r="R10" i="10"/>
  <c r="O10" i="10"/>
  <c r="L10" i="10"/>
  <c r="J10" i="10"/>
  <c r="H10" i="10"/>
  <c r="AA11" i="10"/>
  <c r="W11" i="10"/>
  <c r="U11" i="10"/>
  <c r="R11" i="10"/>
  <c r="O11" i="10"/>
  <c r="L11" i="10"/>
  <c r="J11" i="10"/>
  <c r="H11" i="10"/>
  <c r="AA16" i="10"/>
  <c r="W16" i="10"/>
  <c r="U16" i="10"/>
  <c r="R16" i="10"/>
  <c r="O16" i="10"/>
  <c r="L16" i="10"/>
  <c r="J16" i="10"/>
  <c r="H16" i="10"/>
  <c r="AA8" i="10"/>
  <c r="W8" i="10"/>
  <c r="U8" i="10"/>
  <c r="R8" i="10"/>
  <c r="O8" i="10"/>
  <c r="L8" i="10"/>
  <c r="J8" i="10"/>
  <c r="H8" i="10"/>
  <c r="AA7" i="10"/>
  <c r="W7" i="10"/>
  <c r="U7" i="10"/>
  <c r="R7" i="10"/>
  <c r="O7" i="10"/>
  <c r="L7" i="10"/>
  <c r="J7" i="10"/>
  <c r="H7" i="10"/>
  <c r="AA6" i="10"/>
  <c r="W6" i="10"/>
  <c r="U6" i="10"/>
  <c r="O6" i="10"/>
  <c r="L6" i="10"/>
  <c r="J6" i="10"/>
  <c r="H6" i="10"/>
  <c r="AB6" i="14" l="1"/>
  <c r="AB12" i="13"/>
  <c r="AB8" i="13"/>
  <c r="AB9" i="13"/>
  <c r="AB10" i="13"/>
  <c r="AB6" i="13"/>
  <c r="AB7" i="13"/>
  <c r="AB11" i="13"/>
  <c r="AB6" i="12"/>
  <c r="AB7" i="12"/>
  <c r="AB8" i="12"/>
  <c r="AB12" i="12"/>
  <c r="AB13" i="12"/>
  <c r="AB9" i="12"/>
  <c r="AB11" i="12"/>
  <c r="AC6" i="14"/>
  <c r="AE6" i="14" s="1"/>
  <c r="AB9" i="14"/>
  <c r="AC6" i="12"/>
  <c r="AE6" i="12" s="1"/>
  <c r="AC6" i="13"/>
  <c r="AE6" i="13" s="1"/>
  <c r="V15" i="10"/>
  <c r="X15" i="10" s="1"/>
  <c r="AB15" i="10" s="1"/>
  <c r="V16" i="10"/>
  <c r="X16" i="10" s="1"/>
  <c r="V18" i="10"/>
  <c r="X18" i="10" s="1"/>
  <c r="AB18" i="10" s="1"/>
  <c r="V12" i="10"/>
  <c r="X12" i="10" s="1"/>
  <c r="V7" i="10"/>
  <c r="X7" i="10" s="1"/>
  <c r="AB7" i="10" s="1"/>
  <c r="V11" i="10"/>
  <c r="X11" i="10" s="1"/>
  <c r="V10" i="10"/>
  <c r="X10" i="10" s="1"/>
  <c r="AB10" i="10" s="1"/>
  <c r="AB16" i="10"/>
  <c r="AB11" i="10"/>
  <c r="AB12" i="10" l="1"/>
  <c r="V8" i="10" l="1"/>
  <c r="X8" i="10" s="1"/>
  <c r="V14" i="10"/>
  <c r="X14" i="10" s="1"/>
  <c r="V9" i="10"/>
  <c r="X9" i="10" s="1"/>
  <c r="V6" i="10"/>
  <c r="X6" i="10" s="1"/>
  <c r="AB6" i="10" s="1"/>
  <c r="AB14" i="10" l="1"/>
  <c r="AB9" i="10"/>
  <c r="AB8" i="10"/>
  <c r="AC6" i="10"/>
  <c r="AE6" i="10" s="1"/>
</calcChain>
</file>

<file path=xl/sharedStrings.xml><?xml version="1.0" encoding="utf-8"?>
<sst xmlns="http://schemas.openxmlformats.org/spreadsheetml/2006/main" count="290" uniqueCount="83">
  <si>
    <t>チーム名</t>
  </si>
  <si>
    <t>前繰越</t>
  </si>
  <si>
    <t>春</t>
  </si>
  <si>
    <t>ク</t>
  </si>
  <si>
    <t>秋</t>
  </si>
  <si>
    <t>勝</t>
  </si>
  <si>
    <t>参</t>
  </si>
  <si>
    <t>県外</t>
  </si>
  <si>
    <t>得計</t>
  </si>
  <si>
    <t>指参</t>
  </si>
  <si>
    <t>確定得点</t>
  </si>
  <si>
    <t>人</t>
  </si>
  <si>
    <t>単点</t>
  </si>
  <si>
    <t>使数</t>
  </si>
  <si>
    <t>繰越</t>
  </si>
  <si>
    <t>９人制男子</t>
  </si>
  <si>
    <t>山王球友会</t>
  </si>
  <si>
    <t>常澄クラブ</t>
  </si>
  <si>
    <t>勝麟会</t>
  </si>
  <si>
    <t>阿見クラブ</t>
  </si>
  <si>
    <t>友部クラブ</t>
  </si>
  <si>
    <t>那珂クラブ</t>
  </si>
  <si>
    <t>茨城クラブ</t>
  </si>
  <si>
    <t>○</t>
    <phoneticPr fontId="8"/>
  </si>
  <si>
    <t>◎</t>
    <phoneticPr fontId="8"/>
  </si>
  <si>
    <t>ＴＢＬ</t>
    <phoneticPr fontId="8"/>
  </si>
  <si>
    <t>土浦Ｄクラブ</t>
    <phoneticPr fontId="8"/>
  </si>
  <si>
    <t>九麟会</t>
    <phoneticPr fontId="8"/>
  </si>
  <si>
    <t>クラブ主催3大会優勝チームに4点準優勝2点を加える。全国クラブおよぼ関東大会は1勝につき８点とする</t>
    <rPh sb="3" eb="5">
      <t>シュサイ</t>
    </rPh>
    <rPh sb="6" eb="8">
      <t>タイカイ</t>
    </rPh>
    <rPh sb="8" eb="10">
      <t>ユウショウ</t>
    </rPh>
    <rPh sb="15" eb="16">
      <t>テン</t>
    </rPh>
    <rPh sb="16" eb="19">
      <t>ジュンユウショウ</t>
    </rPh>
    <rPh sb="20" eb="21">
      <t>テン</t>
    </rPh>
    <rPh sb="26" eb="28">
      <t>ゼンコク</t>
    </rPh>
    <rPh sb="34" eb="36">
      <t>カントウ</t>
    </rPh>
    <rPh sb="36" eb="38">
      <t>タイカイ</t>
    </rPh>
    <rPh sb="40" eb="41">
      <t>ショウ</t>
    </rPh>
    <rPh sb="45" eb="46">
      <t>テン</t>
    </rPh>
    <phoneticPr fontId="8"/>
  </si>
  <si>
    <t>Ｅａｓｔ　Ｂｌｕｅ</t>
    <phoneticPr fontId="8"/>
  </si>
  <si>
    <t>みなと倶楽部</t>
    <rPh sb="3" eb="6">
      <t>クラブ</t>
    </rPh>
    <phoneticPr fontId="8"/>
  </si>
  <si>
    <t>Ｔ-ＯＧＧＹ</t>
    <phoneticPr fontId="12"/>
  </si>
  <si>
    <t>（注）指参１以下は（得計－前繰越）／２</t>
  </si>
  <si>
    <t>６人制女子</t>
    <rPh sb="1" eb="3">
      <t>ニンセイ</t>
    </rPh>
    <rPh sb="3" eb="5">
      <t>ジョシ</t>
    </rPh>
    <phoneticPr fontId="12"/>
  </si>
  <si>
    <t>９人制女子</t>
    <rPh sb="3" eb="4">
      <t>オンナ</t>
    </rPh>
    <phoneticPr fontId="12"/>
  </si>
  <si>
    <t>ＳＩＦ</t>
    <phoneticPr fontId="8"/>
  </si>
  <si>
    <t>排球会伊奈</t>
    <rPh sb="0" eb="2">
      <t>ハイキュウ</t>
    </rPh>
    <rPh sb="2" eb="3">
      <t>カイ</t>
    </rPh>
    <rPh sb="3" eb="5">
      <t>イナ</t>
    </rPh>
    <phoneticPr fontId="8"/>
  </si>
  <si>
    <t>日立ＷＡＶＥＬＡＫＥＲＳ</t>
    <rPh sb="0" eb="2">
      <t>ヒタチ</t>
    </rPh>
    <phoneticPr fontId="8"/>
  </si>
  <si>
    <t>ＲＡＫＵＴＡＭＡ</t>
    <phoneticPr fontId="8"/>
  </si>
  <si>
    <t>ほずえ倶楽部</t>
    <rPh sb="3" eb="6">
      <t>クラブ</t>
    </rPh>
    <phoneticPr fontId="8"/>
  </si>
  <si>
    <t>ＩＮＡ</t>
    <phoneticPr fontId="8"/>
  </si>
  <si>
    <t>茨大ﾊﾞﾚｰ同好会</t>
  </si>
  <si>
    <t>茨苑ドリアンズ</t>
    <rPh sb="0" eb="1">
      <t>イバラ</t>
    </rPh>
    <rPh sb="1" eb="2">
      <t>ソノ</t>
    </rPh>
    <phoneticPr fontId="8"/>
  </si>
  <si>
    <t>ＳＵＰＥＲＴＲＹ</t>
    <phoneticPr fontId="8"/>
  </si>
  <si>
    <t>ＭＩＴＯ排球会</t>
    <rPh sb="4" eb="6">
      <t>ハイキュウ</t>
    </rPh>
    <rPh sb="6" eb="7">
      <t>カイ</t>
    </rPh>
    <phoneticPr fontId="8"/>
  </si>
  <si>
    <t>ＵＬＩＳバレーボール部</t>
    <rPh sb="10" eb="11">
      <t>ブ</t>
    </rPh>
    <phoneticPr fontId="8"/>
  </si>
  <si>
    <t>茨城高専</t>
  </si>
  <si>
    <t>あゆな</t>
  </si>
  <si>
    <t>日立Ｒａｐｉ：ｔ</t>
    <rPh sb="0" eb="2">
      <t>ヒタチ</t>
    </rPh>
    <phoneticPr fontId="8"/>
  </si>
  <si>
    <t>一喜一遊</t>
    <rPh sb="0" eb="1">
      <t>イチ</t>
    </rPh>
    <rPh sb="1" eb="3">
      <t>キイチ</t>
    </rPh>
    <rPh sb="3" eb="4">
      <t>ユウ</t>
    </rPh>
    <phoneticPr fontId="8"/>
  </si>
  <si>
    <t>九麟会</t>
    <rPh sb="0" eb="1">
      <t>キュウ</t>
    </rPh>
    <rPh sb="1" eb="2">
      <t>リン</t>
    </rPh>
    <rPh sb="2" eb="3">
      <t>カイ</t>
    </rPh>
    <phoneticPr fontId="8"/>
  </si>
  <si>
    <t>二千翔</t>
    <rPh sb="0" eb="1">
      <t>2</t>
    </rPh>
    <rPh sb="1" eb="2">
      <t>セン</t>
    </rPh>
    <rPh sb="2" eb="3">
      <t>ショウ</t>
    </rPh>
    <phoneticPr fontId="8"/>
  </si>
  <si>
    <t>茨城ＲＯＳＥ</t>
    <rPh sb="0" eb="2">
      <t>イバラキ</t>
    </rPh>
    <phoneticPr fontId="8"/>
  </si>
  <si>
    <t>ＲＫ</t>
    <phoneticPr fontId="8"/>
  </si>
  <si>
    <t>ＲＩＳＫＹ</t>
    <phoneticPr fontId="8"/>
  </si>
  <si>
    <t>大みかクラブ</t>
    <rPh sb="0" eb="1">
      <t>オオ</t>
    </rPh>
    <phoneticPr fontId="8"/>
  </si>
  <si>
    <t>輝クラブ</t>
    <rPh sb="0" eb="1">
      <t>カガヤ</t>
    </rPh>
    <phoneticPr fontId="8"/>
  </si>
  <si>
    <t>松見クラブ</t>
    <rPh sb="0" eb="1">
      <t>マツ</t>
    </rPh>
    <rPh sb="1" eb="2">
      <t>ミ</t>
    </rPh>
    <phoneticPr fontId="8"/>
  </si>
  <si>
    <t>茨苑ドリアンズ</t>
    <rPh sb="0" eb="2">
      <t>イバラエン</t>
    </rPh>
    <phoneticPr fontId="8"/>
  </si>
  <si>
    <t>茨大バレー同好会</t>
  </si>
  <si>
    <t>アイリス</t>
    <phoneticPr fontId="8"/>
  </si>
  <si>
    <t>○</t>
    <phoneticPr fontId="12"/>
  </si>
  <si>
    <t>葵陵會</t>
    <rPh sb="0" eb="2">
      <t>キリョウ</t>
    </rPh>
    <rPh sb="2" eb="3">
      <t>カイ</t>
    </rPh>
    <phoneticPr fontId="12"/>
  </si>
  <si>
    <t>ウェルネス</t>
    <phoneticPr fontId="12"/>
  </si>
  <si>
    <t>古河ＶＢＣ</t>
    <rPh sb="0" eb="2">
      <t>コガ</t>
    </rPh>
    <phoneticPr fontId="12"/>
  </si>
  <si>
    <t>ＮＳＣ</t>
    <phoneticPr fontId="12"/>
  </si>
  <si>
    <t>心輪</t>
    <rPh sb="0" eb="1">
      <t>ココロ</t>
    </rPh>
    <rPh sb="1" eb="2">
      <t>ワ</t>
    </rPh>
    <phoneticPr fontId="8"/>
  </si>
  <si>
    <t>ウェルネスＶＢＣ</t>
    <phoneticPr fontId="8"/>
  </si>
  <si>
    <t>春季</t>
    <rPh sb="0" eb="2">
      <t>シュンキ</t>
    </rPh>
    <phoneticPr fontId="12"/>
  </si>
  <si>
    <t>ｸﾗﾌﾞｶｯﾌﾟ</t>
    <phoneticPr fontId="12"/>
  </si>
  <si>
    <t>秋季</t>
    <rPh sb="0" eb="2">
      <t>シュウキ</t>
    </rPh>
    <phoneticPr fontId="12"/>
  </si>
  <si>
    <t>県外</t>
    <rPh sb="0" eb="2">
      <t>ケンガイ</t>
    </rPh>
    <phoneticPr fontId="12"/>
  </si>
  <si>
    <t>県大会</t>
    <rPh sb="0" eb="1">
      <t>ケン</t>
    </rPh>
    <rPh sb="1" eb="3">
      <t>タイカイ</t>
    </rPh>
    <phoneticPr fontId="12"/>
  </si>
  <si>
    <t>点</t>
    <rPh sb="0" eb="1">
      <t>テン</t>
    </rPh>
    <phoneticPr fontId="12"/>
  </si>
  <si>
    <t>点</t>
    <rPh sb="0" eb="1">
      <t>テン</t>
    </rPh>
    <phoneticPr fontId="8"/>
  </si>
  <si>
    <t>勝</t>
    <rPh sb="0" eb="1">
      <t>カ</t>
    </rPh>
    <phoneticPr fontId="12"/>
  </si>
  <si>
    <t>参</t>
    <rPh sb="0" eb="1">
      <t>サン</t>
    </rPh>
    <phoneticPr fontId="12"/>
  </si>
  <si>
    <t>その他</t>
    <rPh sb="2" eb="3">
      <t>タ</t>
    </rPh>
    <phoneticPr fontId="12"/>
  </si>
  <si>
    <t>「優秀選手選出申し合わせ規定により」得点計算は、数字は2倍。参加○は2点。2回出場◎4点。　県外は全て前項の2倍。選考は、春、ｸﾗﾌﾞ、秋が指定参加で2以上の参加より選出し選考委員会で決定</t>
    <phoneticPr fontId="12"/>
  </si>
  <si>
    <t>６人制男子</t>
    <phoneticPr fontId="12"/>
  </si>
  <si>
    <t>平成27年度茨城県バレーボール協会（クラブ連）最優秀選手・優秀選手選考資料</t>
    <phoneticPr fontId="12"/>
  </si>
  <si>
    <t>点</t>
    <rPh sb="0" eb="1">
      <t>テン</t>
    </rPh>
    <phoneticPr fontId="12"/>
  </si>
  <si>
    <t>ＪＢＯＹs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</si>
</sst>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name val="標準明朝"/>
      <family val="1"/>
      <charset val="128"/>
    </font>
    <font>
      <sz val="14"/>
      <name val="標準明朝"/>
      <family val="1"/>
      <charset val="128"/>
    </font>
    <font>
      <sz val="14"/>
      <color indexed="8"/>
      <name val="標準明朝"/>
      <family val="3"/>
      <charset val="128"/>
    </font>
    <font>
      <sz val="12"/>
      <color indexed="8"/>
      <name val="標準明朝"/>
      <family val="3"/>
      <charset val="128"/>
    </font>
    <font>
      <b/>
      <sz val="14"/>
      <color indexed="8"/>
      <name val="標準明朝"/>
      <family val="3"/>
      <charset val="128"/>
    </font>
    <font>
      <sz val="10"/>
      <color indexed="8"/>
      <name val="標準明朝"/>
      <family val="3"/>
      <charset val="128"/>
    </font>
    <font>
      <sz val="14"/>
      <name val="標準明朝"/>
      <family val="1"/>
      <charset val="128"/>
    </font>
    <font>
      <sz val="14"/>
      <name val="標準明朝"/>
      <family val="1"/>
      <charset val="128"/>
    </font>
    <font>
      <sz val="7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標準明朝"/>
      <family val="3"/>
      <charset val="128"/>
    </font>
    <font>
      <sz val="10"/>
      <name val="標準明朝"/>
      <family val="1"/>
      <charset val="128"/>
    </font>
    <font>
      <sz val="7"/>
      <name val="標準明朝"/>
      <family val="1"/>
      <charset val="128"/>
    </font>
    <font>
      <sz val="12"/>
      <name val="標準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Protection="1"/>
    <xf numFmtId="0" fontId="4" fillId="2" borderId="2" xfId="0" applyFont="1" applyFill="1" applyBorder="1" applyProtection="1"/>
    <xf numFmtId="0" fontId="6" fillId="2" borderId="0" xfId="0" applyFont="1" applyFill="1" applyProtection="1"/>
    <xf numFmtId="0" fontId="3" fillId="2" borderId="2" xfId="0" applyFont="1" applyFill="1" applyBorder="1" applyProtection="1"/>
    <xf numFmtId="39" fontId="6" fillId="2" borderId="0" xfId="0" applyNumberFormat="1" applyFont="1" applyFill="1" applyProtection="1"/>
    <xf numFmtId="0" fontId="5" fillId="2" borderId="3" xfId="0" applyFont="1" applyFill="1" applyBorder="1" applyProtection="1"/>
    <xf numFmtId="0" fontId="9" fillId="2" borderId="2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5" fillId="2" borderId="9" xfId="0" applyFont="1" applyFill="1" applyBorder="1" applyProtection="1"/>
    <xf numFmtId="0" fontId="3" fillId="2" borderId="9" xfId="0" applyFont="1" applyFill="1" applyBorder="1" applyProtection="1"/>
    <xf numFmtId="0" fontId="5" fillId="2" borderId="10" xfId="0" applyFont="1" applyFill="1" applyBorder="1" applyProtection="1"/>
    <xf numFmtId="0" fontId="3" fillId="3" borderId="11" xfId="0" applyFont="1" applyFill="1" applyBorder="1" applyAlignment="1" applyProtection="1">
      <alignment horizontal="center" vertical="center"/>
    </xf>
    <xf numFmtId="0" fontId="4" fillId="3" borderId="11" xfId="0" applyFont="1" applyFill="1" applyBorder="1" applyProtection="1"/>
    <xf numFmtId="0" fontId="3" fillId="2" borderId="3" xfId="0" applyFont="1" applyFill="1" applyBorder="1" applyProtection="1"/>
    <xf numFmtId="0" fontId="3" fillId="3" borderId="11" xfId="0" applyFont="1" applyFill="1" applyBorder="1" applyProtection="1"/>
    <xf numFmtId="0" fontId="6" fillId="3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/>
    </xf>
    <xf numFmtId="0" fontId="5" fillId="2" borderId="2" xfId="0" applyFont="1" applyFill="1" applyBorder="1" applyProtection="1"/>
    <xf numFmtId="0" fontId="3" fillId="2" borderId="12" xfId="0" applyFont="1" applyFill="1" applyBorder="1" applyProtection="1"/>
    <xf numFmtId="0" fontId="9" fillId="2" borderId="12" xfId="0" applyFont="1" applyFill="1" applyBorder="1" applyProtection="1"/>
    <xf numFmtId="0" fontId="4" fillId="3" borderId="2" xfId="0" applyFont="1" applyFill="1" applyBorder="1" applyProtection="1"/>
    <xf numFmtId="0" fontId="4" fillId="2" borderId="0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4" xfId="0" applyFont="1" applyFill="1" applyBorder="1" applyProtection="1"/>
    <xf numFmtId="0" fontId="5" fillId="2" borderId="12" xfId="0" applyFont="1" applyFill="1" applyBorder="1" applyProtection="1"/>
    <xf numFmtId="0" fontId="4" fillId="3" borderId="15" xfId="0" applyFont="1" applyFill="1" applyBorder="1" applyProtection="1"/>
    <xf numFmtId="0" fontId="3" fillId="2" borderId="10" xfId="0" applyFont="1" applyFill="1" applyBorder="1" applyProtection="1"/>
    <xf numFmtId="0" fontId="3" fillId="2" borderId="4" xfId="0" applyFont="1" applyFill="1" applyBorder="1" applyProtection="1"/>
    <xf numFmtId="0" fontId="11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</xf>
    <xf numFmtId="0" fontId="5" fillId="2" borderId="0" xfId="0" applyFont="1" applyFill="1" applyAlignment="1" applyProtection="1"/>
    <xf numFmtId="0" fontId="3" fillId="3" borderId="15" xfId="0" applyFont="1" applyFill="1" applyBorder="1" applyProtection="1"/>
    <xf numFmtId="0" fontId="3" fillId="2" borderId="6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textRotation="255"/>
    </xf>
    <xf numFmtId="0" fontId="3" fillId="2" borderId="6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center" vertical="center" textRotation="255"/>
    </xf>
    <xf numFmtId="0" fontId="3" fillId="4" borderId="18" xfId="0" applyFont="1" applyFill="1" applyBorder="1" applyAlignment="1" applyProtection="1">
      <alignment horizontal="center" vertical="center"/>
    </xf>
    <xf numFmtId="0" fontId="3" fillId="4" borderId="19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/>
    <xf numFmtId="0" fontId="4" fillId="4" borderId="11" xfId="0" applyFont="1" applyFill="1" applyBorder="1" applyProtection="1"/>
    <xf numFmtId="0" fontId="3" fillId="3" borderId="20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topLeftCell="A4" zoomScaleNormal="100" workbookViewId="0">
      <selection activeCell="C7" sqref="C7"/>
    </sheetView>
  </sheetViews>
  <sheetFormatPr defaultRowHeight="17.25" x14ac:dyDescent="0.2"/>
  <cols>
    <col min="1" max="1" width="3.3984375" bestFit="1" customWidth="1"/>
    <col min="2" max="2" width="15.3984375" customWidth="1"/>
    <col min="3" max="3" width="5.69921875" customWidth="1"/>
    <col min="4" max="21" width="4.296875" customWidth="1"/>
    <col min="22" max="23" width="8" customWidth="1"/>
    <col min="24" max="24" width="8.796875" customWidth="1"/>
    <col min="25" max="25" width="4" customWidth="1"/>
    <col min="26" max="28" width="5.09765625" customWidth="1"/>
  </cols>
  <sheetData>
    <row r="1" spans="1:37" ht="22.5" customHeight="1" x14ac:dyDescent="0.2">
      <c r="B1" s="55" t="str">
        <f>+'９人制男子'!B1</f>
        <v>平成27年度茨城県バレーボール協会（クラブ連）最優秀選手・優秀選手選考資料</v>
      </c>
      <c r="C1" s="2"/>
      <c r="D1" s="3"/>
      <c r="E1" s="3"/>
      <c r="F1" s="3"/>
      <c r="G1" s="2"/>
      <c r="H1" s="2"/>
      <c r="I1" s="2"/>
      <c r="J1" s="4"/>
      <c r="K1" s="2"/>
      <c r="L1" s="4"/>
      <c r="M1" s="3"/>
      <c r="N1" s="2"/>
      <c r="O1" s="4"/>
      <c r="P1" s="55" t="s">
        <v>79</v>
      </c>
      <c r="R1" s="4"/>
      <c r="S1" s="4"/>
      <c r="T1" s="2"/>
      <c r="U1" s="4"/>
      <c r="V1" s="1"/>
      <c r="W1" s="2"/>
      <c r="X1" s="13" t="str">
        <f>+'９人制男子'!X1</f>
        <v>（注）指参１以下は（得計－前繰越）／２</v>
      </c>
      <c r="Y1" s="6"/>
      <c r="Z1" s="1"/>
      <c r="AA1" s="1"/>
      <c r="AB1" s="1"/>
      <c r="AC1" s="6"/>
      <c r="AD1" s="6"/>
      <c r="AE1" s="6" t="s">
        <v>25</v>
      </c>
      <c r="AF1" s="6"/>
    </row>
    <row r="2" spans="1:37" ht="22.5" customHeight="1" x14ac:dyDescent="0.2">
      <c r="B2" s="31" t="str">
        <f>+'９人制男子'!B2</f>
        <v>「優秀選手選出申し合わせ規定により」得点計算は、数字は2倍。参加○は2点。2回出場◎4点。　県外は全て前項の2倍。選考は、春、ｸﾗﾌﾞ、秋が指定参加で2以上の参加より選出し選考委員会で決定</v>
      </c>
      <c r="C2" s="6"/>
      <c r="D2" s="6"/>
      <c r="E2" s="3"/>
      <c r="F2" s="3"/>
      <c r="G2" s="2"/>
      <c r="H2" s="2"/>
      <c r="I2" s="2"/>
      <c r="J2" s="4"/>
      <c r="K2" s="2"/>
      <c r="L2" s="4"/>
      <c r="M2" s="3"/>
      <c r="N2" s="2"/>
      <c r="O2" s="4"/>
      <c r="P2" s="2"/>
      <c r="Q2" s="3"/>
      <c r="R2" s="4"/>
      <c r="S2" s="4"/>
      <c r="T2" s="2"/>
      <c r="U2" s="4"/>
      <c r="V2" s="1"/>
      <c r="W2" s="2"/>
      <c r="X2" s="13"/>
      <c r="Y2" s="6"/>
      <c r="Z2" s="1"/>
      <c r="AA2" s="1"/>
      <c r="AB2" s="1"/>
      <c r="AC2" s="6"/>
      <c r="AD2" s="6"/>
      <c r="AE2" s="6"/>
      <c r="AF2" s="6"/>
    </row>
    <row r="3" spans="1:37" ht="22.5" customHeight="1" x14ac:dyDescent="0.2">
      <c r="B3" s="22"/>
      <c r="C3" s="45" t="str">
        <f>+'９人制男子'!C3</f>
        <v>クラブ主催3大会優勝チームに4点準優勝2点を加える。全国クラブおよぼ関東大会は1勝につき８点とする</v>
      </c>
      <c r="D3" s="14"/>
      <c r="E3" s="14"/>
      <c r="F3" s="14"/>
      <c r="G3" s="15"/>
      <c r="H3" s="15"/>
      <c r="I3" s="15"/>
      <c r="J3" s="16"/>
      <c r="K3" s="15"/>
      <c r="L3" s="16"/>
      <c r="M3" s="14"/>
      <c r="N3" s="15"/>
      <c r="O3" s="17"/>
      <c r="P3" s="15"/>
      <c r="Q3" s="15"/>
      <c r="R3" s="16"/>
      <c r="S3" s="18"/>
      <c r="T3" s="18"/>
      <c r="U3" s="19"/>
      <c r="V3" s="21"/>
      <c r="W3" s="20"/>
      <c r="X3" s="20"/>
      <c r="Y3" s="12"/>
      <c r="Z3" s="12"/>
      <c r="AA3" s="12"/>
      <c r="AB3" s="12"/>
      <c r="AC3" s="20"/>
      <c r="AD3" s="20"/>
      <c r="AE3" s="30" t="s">
        <v>23</v>
      </c>
      <c r="AF3" s="30">
        <v>2</v>
      </c>
      <c r="AH3" t="e">
        <f>+#REF!</f>
        <v>#REF!</v>
      </c>
      <c r="AI3" t="e">
        <f>+#REF!</f>
        <v>#REF!</v>
      </c>
      <c r="AK3" t="e">
        <f>+#REF!</f>
        <v>#REF!</v>
      </c>
    </row>
    <row r="4" spans="1:37" ht="21.75" customHeight="1" x14ac:dyDescent="0.2">
      <c r="B4" s="69" t="s">
        <v>0</v>
      </c>
      <c r="C4" s="69" t="s">
        <v>1</v>
      </c>
      <c r="D4" s="69" t="s">
        <v>2</v>
      </c>
      <c r="E4" s="69" t="s">
        <v>3</v>
      </c>
      <c r="F4" s="71" t="s">
        <v>4</v>
      </c>
      <c r="G4" s="60" t="s">
        <v>68</v>
      </c>
      <c r="H4" s="61"/>
      <c r="I4" s="60" t="s">
        <v>69</v>
      </c>
      <c r="J4" s="61"/>
      <c r="K4" s="60" t="s">
        <v>70</v>
      </c>
      <c r="L4" s="62"/>
      <c r="M4" s="63" t="s">
        <v>72</v>
      </c>
      <c r="N4" s="63"/>
      <c r="O4" s="64"/>
      <c r="P4" s="60" t="s">
        <v>77</v>
      </c>
      <c r="Q4" s="60"/>
      <c r="R4" s="61"/>
      <c r="S4" s="60" t="s">
        <v>71</v>
      </c>
      <c r="T4" s="60"/>
      <c r="U4" s="62"/>
      <c r="V4" s="58" t="s">
        <v>8</v>
      </c>
      <c r="W4" s="58" t="s">
        <v>9</v>
      </c>
      <c r="X4" s="65" t="s">
        <v>10</v>
      </c>
      <c r="Y4" s="67" t="s">
        <v>11</v>
      </c>
      <c r="Z4" s="68" t="s">
        <v>12</v>
      </c>
      <c r="AA4" s="58" t="s">
        <v>13</v>
      </c>
      <c r="AB4" s="58" t="s">
        <v>14</v>
      </c>
      <c r="AC4" s="20"/>
      <c r="AD4" s="20"/>
      <c r="AE4" s="30"/>
      <c r="AF4" s="30"/>
    </row>
    <row r="5" spans="1:37" ht="21.75" customHeight="1" x14ac:dyDescent="0.2">
      <c r="B5" s="70"/>
      <c r="C5" s="70"/>
      <c r="D5" s="70"/>
      <c r="E5" s="70"/>
      <c r="F5" s="70"/>
      <c r="G5" s="37" t="s">
        <v>5</v>
      </c>
      <c r="H5" s="26" t="s">
        <v>73</v>
      </c>
      <c r="I5" s="37" t="s">
        <v>5</v>
      </c>
      <c r="J5" s="26" t="s">
        <v>73</v>
      </c>
      <c r="K5" s="37" t="s">
        <v>5</v>
      </c>
      <c r="L5" s="26" t="s">
        <v>73</v>
      </c>
      <c r="M5" s="48" t="s">
        <v>6</v>
      </c>
      <c r="N5" s="49" t="s">
        <v>5</v>
      </c>
      <c r="O5" s="52" t="s">
        <v>74</v>
      </c>
      <c r="P5" s="50" t="s">
        <v>76</v>
      </c>
      <c r="Q5" s="51" t="s">
        <v>75</v>
      </c>
      <c r="R5" s="53" t="s">
        <v>73</v>
      </c>
      <c r="S5" s="48" t="s">
        <v>6</v>
      </c>
      <c r="T5" s="51" t="s">
        <v>5</v>
      </c>
      <c r="U5" s="54" t="s">
        <v>7</v>
      </c>
      <c r="V5" s="59"/>
      <c r="W5" s="59"/>
      <c r="X5" s="66"/>
      <c r="Y5" s="67"/>
      <c r="Z5" s="68"/>
      <c r="AA5" s="59"/>
      <c r="AB5" s="59"/>
      <c r="AC5" s="11"/>
      <c r="AD5" s="11"/>
      <c r="AE5" s="30" t="s">
        <v>24</v>
      </c>
      <c r="AF5" s="30">
        <v>4</v>
      </c>
    </row>
    <row r="6" spans="1:37" ht="22.5" customHeight="1" x14ac:dyDescent="0.2">
      <c r="A6">
        <v>1</v>
      </c>
      <c r="B6" s="7" t="s">
        <v>35</v>
      </c>
      <c r="C6" s="27">
        <v>34</v>
      </c>
      <c r="D6" s="10" t="s">
        <v>61</v>
      </c>
      <c r="E6" s="10" t="s">
        <v>61</v>
      </c>
      <c r="F6" s="10" t="s">
        <v>61</v>
      </c>
      <c r="G6" s="24">
        <v>5</v>
      </c>
      <c r="H6" s="27">
        <f t="shared" ref="H6:H21" si="0">IF(D6="","",+VLOOKUP(D6,$AE$3:$AF$5,2)+(G6*2))</f>
        <v>12</v>
      </c>
      <c r="I6" s="25">
        <v>5</v>
      </c>
      <c r="J6" s="27">
        <f t="shared" ref="J6:J21" si="1">IF(E6="","",+VLOOKUP(E6,$AE$3:$AF$5,2)+(I6*2))</f>
        <v>12</v>
      </c>
      <c r="K6" s="25"/>
      <c r="L6" s="27">
        <f t="shared" ref="L6:L21" si="2">IF(F6="","",+VLOOKUP(F6,$AE$3:$AF$5,2)+(K6*2))</f>
        <v>2</v>
      </c>
      <c r="M6" s="9">
        <v>1</v>
      </c>
      <c r="N6" s="23">
        <v>3</v>
      </c>
      <c r="O6" s="27">
        <f t="shared" ref="O6:O21" si="3">IF(M6=0,"",+M6*2+N6*2)</f>
        <v>8</v>
      </c>
      <c r="P6" s="9"/>
      <c r="Q6" s="23"/>
      <c r="R6" s="27" t="str">
        <f t="shared" ref="R6:R21" si="4">IF(P6=0,"",+P6*2+Q6*2)</f>
        <v/>
      </c>
      <c r="S6" s="9">
        <v>3</v>
      </c>
      <c r="T6" s="24">
        <v>8</v>
      </c>
      <c r="U6" s="27">
        <f t="shared" ref="U6:U21" si="5">IF(S6=0,"",+S6*4+T6*4)</f>
        <v>44</v>
      </c>
      <c r="V6" s="29">
        <f t="shared" ref="V6:V21" si="6">IF(U6="",0,U6)+IF(R6="",0,R6)+IF(O6="",0,O6)+IF(L6="",0,L6)+IF(J6="",0,J6)+IF(H6="",0,H6)+IF(C6="",0,C6)</f>
        <v>112</v>
      </c>
      <c r="W6" s="29">
        <f t="shared" ref="W6:W21" si="7">COUNTA(D6:F6)</f>
        <v>3</v>
      </c>
      <c r="X6" s="27">
        <f t="shared" ref="X6:X21" si="8">IF(W6&lt;2,(V6-C6)/2,+V6)</f>
        <v>112</v>
      </c>
      <c r="Y6" s="28"/>
      <c r="Z6" s="24"/>
      <c r="AA6" s="29">
        <f t="shared" ref="AA6:AA21" si="9">Z6*Y6</f>
        <v>0</v>
      </c>
      <c r="AB6" s="27">
        <f t="shared" ref="AB6:AB21" si="10">IF(W6&lt;2,0,+X6-AA6)</f>
        <v>112</v>
      </c>
      <c r="AC6" s="6">
        <f>+X6+X7+X10+X11</f>
        <v>270</v>
      </c>
      <c r="AD6" s="6">
        <v>6</v>
      </c>
      <c r="AE6" s="6">
        <f>+AC6/AD6</f>
        <v>45</v>
      </c>
      <c r="AF6" s="6"/>
    </row>
    <row r="7" spans="1:37" ht="22.5" customHeight="1" x14ac:dyDescent="0.2">
      <c r="A7">
        <v>2</v>
      </c>
      <c r="B7" s="7" t="s">
        <v>82</v>
      </c>
      <c r="C7" s="27">
        <v>63</v>
      </c>
      <c r="D7" s="10" t="s">
        <v>61</v>
      </c>
      <c r="E7" s="10" t="s">
        <v>61</v>
      </c>
      <c r="F7" s="10" t="s">
        <v>61</v>
      </c>
      <c r="G7" s="24">
        <v>3</v>
      </c>
      <c r="H7" s="27">
        <f t="shared" si="0"/>
        <v>8</v>
      </c>
      <c r="I7" s="25">
        <v>3</v>
      </c>
      <c r="J7" s="27">
        <f t="shared" si="1"/>
        <v>8</v>
      </c>
      <c r="K7" s="25">
        <v>5</v>
      </c>
      <c r="L7" s="27">
        <f t="shared" si="2"/>
        <v>12</v>
      </c>
      <c r="M7" s="9"/>
      <c r="N7" s="23"/>
      <c r="O7" s="27" t="str">
        <f t="shared" si="3"/>
        <v/>
      </c>
      <c r="P7" s="9"/>
      <c r="Q7" s="23"/>
      <c r="R7" s="27" t="str">
        <f t="shared" si="4"/>
        <v/>
      </c>
      <c r="S7" s="9">
        <v>1</v>
      </c>
      <c r="T7" s="24"/>
      <c r="U7" s="27">
        <f t="shared" si="5"/>
        <v>4</v>
      </c>
      <c r="V7" s="29">
        <f t="shared" si="6"/>
        <v>95</v>
      </c>
      <c r="W7" s="29">
        <f t="shared" si="7"/>
        <v>3</v>
      </c>
      <c r="X7" s="27">
        <f t="shared" si="8"/>
        <v>95</v>
      </c>
      <c r="Y7" s="28"/>
      <c r="Z7" s="24"/>
      <c r="AA7" s="29">
        <f t="shared" si="9"/>
        <v>0</v>
      </c>
      <c r="AB7" s="27">
        <f t="shared" si="10"/>
        <v>95</v>
      </c>
      <c r="AC7" s="6"/>
      <c r="AD7" s="8"/>
      <c r="AE7" s="6"/>
      <c r="AF7" s="6"/>
    </row>
    <row r="8" spans="1:37" ht="22.5" customHeight="1" x14ac:dyDescent="0.2">
      <c r="A8">
        <v>3</v>
      </c>
      <c r="B8" s="7" t="s">
        <v>36</v>
      </c>
      <c r="C8" s="27">
        <v>58</v>
      </c>
      <c r="D8" s="10" t="s">
        <v>61</v>
      </c>
      <c r="E8" s="10" t="s">
        <v>61</v>
      </c>
      <c r="F8" s="10"/>
      <c r="G8" s="24">
        <v>2</v>
      </c>
      <c r="H8" s="27">
        <f t="shared" si="0"/>
        <v>6</v>
      </c>
      <c r="I8" s="25">
        <v>2</v>
      </c>
      <c r="J8" s="27">
        <f t="shared" si="1"/>
        <v>6</v>
      </c>
      <c r="K8" s="25"/>
      <c r="L8" s="27" t="str">
        <f t="shared" si="2"/>
        <v/>
      </c>
      <c r="M8" s="9"/>
      <c r="N8" s="23"/>
      <c r="O8" s="27" t="str">
        <f t="shared" si="3"/>
        <v/>
      </c>
      <c r="P8" s="9"/>
      <c r="Q8" s="23"/>
      <c r="R8" s="27" t="str">
        <f t="shared" si="4"/>
        <v/>
      </c>
      <c r="S8" s="9">
        <v>1</v>
      </c>
      <c r="T8" s="24">
        <v>1</v>
      </c>
      <c r="U8" s="27">
        <f t="shared" si="5"/>
        <v>8</v>
      </c>
      <c r="V8" s="29">
        <f t="shared" si="6"/>
        <v>78</v>
      </c>
      <c r="W8" s="29">
        <f t="shared" si="7"/>
        <v>2</v>
      </c>
      <c r="X8" s="27">
        <f t="shared" si="8"/>
        <v>78</v>
      </c>
      <c r="Y8" s="28"/>
      <c r="Z8" s="24"/>
      <c r="AA8" s="29">
        <f t="shared" si="9"/>
        <v>0</v>
      </c>
      <c r="AB8" s="27">
        <f t="shared" si="10"/>
        <v>78</v>
      </c>
      <c r="AC8" s="6"/>
      <c r="AD8" s="6"/>
      <c r="AE8" s="6"/>
      <c r="AF8" s="6"/>
    </row>
    <row r="9" spans="1:37" ht="22.5" customHeight="1" x14ac:dyDescent="0.2">
      <c r="A9">
        <v>4</v>
      </c>
      <c r="B9" s="32" t="s">
        <v>37</v>
      </c>
      <c r="C9" s="27">
        <v>51</v>
      </c>
      <c r="D9" s="10" t="s">
        <v>61</v>
      </c>
      <c r="E9" s="10" t="s">
        <v>61</v>
      </c>
      <c r="F9" s="10" t="s">
        <v>61</v>
      </c>
      <c r="G9" s="24"/>
      <c r="H9" s="27">
        <f t="shared" si="0"/>
        <v>2</v>
      </c>
      <c r="I9" s="25"/>
      <c r="J9" s="27">
        <f t="shared" si="1"/>
        <v>2</v>
      </c>
      <c r="K9" s="25"/>
      <c r="L9" s="27">
        <f t="shared" si="2"/>
        <v>2</v>
      </c>
      <c r="M9" s="9"/>
      <c r="N9" s="23"/>
      <c r="O9" s="27" t="str">
        <f t="shared" si="3"/>
        <v/>
      </c>
      <c r="P9" s="9"/>
      <c r="Q9" s="23"/>
      <c r="R9" s="27" t="str">
        <f t="shared" si="4"/>
        <v/>
      </c>
      <c r="S9" s="9"/>
      <c r="T9" s="24"/>
      <c r="U9" s="27" t="str">
        <f t="shared" si="5"/>
        <v/>
      </c>
      <c r="V9" s="29">
        <f t="shared" si="6"/>
        <v>57</v>
      </c>
      <c r="W9" s="29">
        <f t="shared" si="7"/>
        <v>3</v>
      </c>
      <c r="X9" s="27">
        <f t="shared" si="8"/>
        <v>57</v>
      </c>
      <c r="Y9" s="28"/>
      <c r="Z9" s="24"/>
      <c r="AA9" s="29">
        <f t="shared" si="9"/>
        <v>0</v>
      </c>
      <c r="AB9" s="27">
        <f t="shared" si="10"/>
        <v>57</v>
      </c>
      <c r="AC9" s="6"/>
      <c r="AD9" s="6"/>
      <c r="AE9" s="6"/>
      <c r="AF9" s="6"/>
    </row>
    <row r="10" spans="1:37" ht="22.5" customHeight="1" x14ac:dyDescent="0.2">
      <c r="A10">
        <v>5</v>
      </c>
      <c r="B10" s="7" t="s">
        <v>40</v>
      </c>
      <c r="C10" s="27">
        <v>17</v>
      </c>
      <c r="D10" s="10" t="s">
        <v>61</v>
      </c>
      <c r="E10" s="10" t="s">
        <v>61</v>
      </c>
      <c r="F10" s="10" t="s">
        <v>61</v>
      </c>
      <c r="G10" s="24"/>
      <c r="H10" s="27">
        <f t="shared" si="0"/>
        <v>2</v>
      </c>
      <c r="I10" s="25"/>
      <c r="J10" s="27">
        <f t="shared" si="1"/>
        <v>2</v>
      </c>
      <c r="K10" s="25">
        <v>5</v>
      </c>
      <c r="L10" s="27">
        <f t="shared" si="2"/>
        <v>12</v>
      </c>
      <c r="M10" s="9">
        <v>1</v>
      </c>
      <c r="N10" s="23">
        <v>1</v>
      </c>
      <c r="O10" s="27">
        <f t="shared" si="3"/>
        <v>4</v>
      </c>
      <c r="P10" s="9"/>
      <c r="Q10" s="23"/>
      <c r="R10" s="27" t="str">
        <f t="shared" si="4"/>
        <v/>
      </c>
      <c r="S10" s="9"/>
      <c r="T10" s="24"/>
      <c r="U10" s="27" t="str">
        <f t="shared" si="5"/>
        <v/>
      </c>
      <c r="V10" s="29">
        <f t="shared" si="6"/>
        <v>37</v>
      </c>
      <c r="W10" s="29">
        <f t="shared" si="7"/>
        <v>3</v>
      </c>
      <c r="X10" s="27">
        <f t="shared" si="8"/>
        <v>37</v>
      </c>
      <c r="Y10" s="28"/>
      <c r="Z10" s="24"/>
      <c r="AA10" s="29">
        <f t="shared" si="9"/>
        <v>0</v>
      </c>
      <c r="AB10" s="27">
        <f t="shared" si="10"/>
        <v>37</v>
      </c>
      <c r="AC10" s="6"/>
      <c r="AD10" s="6"/>
      <c r="AE10" s="6"/>
      <c r="AF10" s="6"/>
    </row>
    <row r="11" spans="1:37" ht="22.5" customHeight="1" x14ac:dyDescent="0.2">
      <c r="A11">
        <v>6</v>
      </c>
      <c r="B11" s="7" t="s">
        <v>65</v>
      </c>
      <c r="C11" s="57">
        <v>0</v>
      </c>
      <c r="D11" s="10" t="s">
        <v>61</v>
      </c>
      <c r="E11" s="10" t="s">
        <v>61</v>
      </c>
      <c r="F11" s="10" t="s">
        <v>61</v>
      </c>
      <c r="G11" s="24">
        <v>1</v>
      </c>
      <c r="H11" s="27">
        <f t="shared" si="0"/>
        <v>4</v>
      </c>
      <c r="I11" s="25">
        <v>2</v>
      </c>
      <c r="J11" s="27">
        <f t="shared" si="1"/>
        <v>6</v>
      </c>
      <c r="K11" s="25">
        <v>1</v>
      </c>
      <c r="L11" s="27">
        <f t="shared" si="2"/>
        <v>4</v>
      </c>
      <c r="M11" s="9"/>
      <c r="N11" s="23"/>
      <c r="O11" s="27" t="str">
        <f t="shared" si="3"/>
        <v/>
      </c>
      <c r="P11" s="9"/>
      <c r="Q11" s="23"/>
      <c r="R11" s="27" t="str">
        <f t="shared" si="4"/>
        <v/>
      </c>
      <c r="S11" s="9">
        <v>1</v>
      </c>
      <c r="T11" s="24">
        <v>2</v>
      </c>
      <c r="U11" s="27">
        <f t="shared" si="5"/>
        <v>12</v>
      </c>
      <c r="V11" s="29">
        <f t="shared" si="6"/>
        <v>26</v>
      </c>
      <c r="W11" s="29">
        <f t="shared" si="7"/>
        <v>3</v>
      </c>
      <c r="X11" s="27">
        <f t="shared" si="8"/>
        <v>26</v>
      </c>
      <c r="Y11" s="28"/>
      <c r="Z11" s="24"/>
      <c r="AA11" s="29">
        <f t="shared" si="9"/>
        <v>0</v>
      </c>
      <c r="AB11" s="27">
        <f t="shared" si="10"/>
        <v>26</v>
      </c>
      <c r="AC11" s="6"/>
      <c r="AD11" s="6"/>
      <c r="AE11" s="6"/>
      <c r="AF11" s="6"/>
    </row>
    <row r="12" spans="1:37" ht="22.5" customHeight="1" x14ac:dyDescent="0.2">
      <c r="A12">
        <v>7</v>
      </c>
      <c r="B12" s="7" t="s">
        <v>43</v>
      </c>
      <c r="C12" s="27">
        <v>15</v>
      </c>
      <c r="D12" s="10" t="s">
        <v>61</v>
      </c>
      <c r="E12" s="10" t="s">
        <v>61</v>
      </c>
      <c r="F12" s="10" t="s">
        <v>61</v>
      </c>
      <c r="G12" s="24"/>
      <c r="H12" s="27">
        <f t="shared" si="0"/>
        <v>2</v>
      </c>
      <c r="I12" s="25"/>
      <c r="J12" s="27">
        <f t="shared" si="1"/>
        <v>2</v>
      </c>
      <c r="K12" s="25"/>
      <c r="L12" s="27">
        <f t="shared" si="2"/>
        <v>2</v>
      </c>
      <c r="M12" s="9">
        <v>1</v>
      </c>
      <c r="N12" s="23"/>
      <c r="O12" s="27">
        <f t="shared" si="3"/>
        <v>2</v>
      </c>
      <c r="P12" s="9"/>
      <c r="Q12" s="23"/>
      <c r="R12" s="27" t="str">
        <f t="shared" si="4"/>
        <v/>
      </c>
      <c r="S12" s="9"/>
      <c r="T12" s="24"/>
      <c r="U12" s="27" t="str">
        <f t="shared" si="5"/>
        <v/>
      </c>
      <c r="V12" s="29">
        <f t="shared" si="6"/>
        <v>23</v>
      </c>
      <c r="W12" s="29">
        <f t="shared" si="7"/>
        <v>3</v>
      </c>
      <c r="X12" s="27">
        <f t="shared" si="8"/>
        <v>23</v>
      </c>
      <c r="Y12" s="28"/>
      <c r="Z12" s="24"/>
      <c r="AA12" s="29">
        <f t="shared" si="9"/>
        <v>0</v>
      </c>
      <c r="AB12" s="27">
        <f t="shared" si="10"/>
        <v>23</v>
      </c>
      <c r="AC12" s="6"/>
      <c r="AD12" s="6"/>
      <c r="AE12" s="6"/>
      <c r="AF12" s="6"/>
    </row>
    <row r="13" spans="1:37" ht="22.5" customHeight="1" x14ac:dyDescent="0.2">
      <c r="A13">
        <v>8</v>
      </c>
      <c r="B13" s="7" t="s">
        <v>41</v>
      </c>
      <c r="C13" s="27">
        <v>16</v>
      </c>
      <c r="D13" s="10" t="s">
        <v>61</v>
      </c>
      <c r="E13" s="10" t="s">
        <v>61</v>
      </c>
      <c r="F13" s="10"/>
      <c r="G13" s="24"/>
      <c r="H13" s="27">
        <f t="shared" si="0"/>
        <v>2</v>
      </c>
      <c r="I13" s="25"/>
      <c r="J13" s="27">
        <f t="shared" si="1"/>
        <v>2</v>
      </c>
      <c r="K13" s="25"/>
      <c r="L13" s="27" t="str">
        <f t="shared" si="2"/>
        <v/>
      </c>
      <c r="M13" s="9"/>
      <c r="N13" s="23"/>
      <c r="O13" s="27" t="str">
        <f t="shared" si="3"/>
        <v/>
      </c>
      <c r="P13" s="9"/>
      <c r="Q13" s="23"/>
      <c r="R13" s="27" t="str">
        <f t="shared" si="4"/>
        <v/>
      </c>
      <c r="S13" s="9"/>
      <c r="T13" s="24"/>
      <c r="U13" s="27" t="str">
        <f t="shared" si="5"/>
        <v/>
      </c>
      <c r="V13" s="29">
        <f t="shared" si="6"/>
        <v>20</v>
      </c>
      <c r="W13" s="29">
        <f t="shared" si="7"/>
        <v>2</v>
      </c>
      <c r="X13" s="27">
        <f t="shared" si="8"/>
        <v>20</v>
      </c>
      <c r="Y13" s="28"/>
      <c r="Z13" s="24"/>
      <c r="AA13" s="29">
        <f t="shared" si="9"/>
        <v>0</v>
      </c>
      <c r="AB13" s="27">
        <f t="shared" si="10"/>
        <v>20</v>
      </c>
      <c r="AC13" s="6"/>
      <c r="AD13" s="6"/>
      <c r="AE13" s="6"/>
      <c r="AF13" s="6"/>
    </row>
    <row r="14" spans="1:37" ht="22.5" customHeight="1" x14ac:dyDescent="0.2">
      <c r="A14">
        <v>9</v>
      </c>
      <c r="B14" s="7" t="s">
        <v>63</v>
      </c>
      <c r="C14" s="57">
        <v>0</v>
      </c>
      <c r="D14" s="10"/>
      <c r="E14" s="10" t="s">
        <v>61</v>
      </c>
      <c r="F14" s="10"/>
      <c r="G14" s="24"/>
      <c r="H14" s="27" t="str">
        <f t="shared" si="0"/>
        <v/>
      </c>
      <c r="I14" s="25">
        <v>1</v>
      </c>
      <c r="J14" s="27">
        <f t="shared" si="1"/>
        <v>4</v>
      </c>
      <c r="K14" s="25"/>
      <c r="L14" s="27" t="str">
        <f t="shared" si="2"/>
        <v/>
      </c>
      <c r="M14" s="9">
        <v>1</v>
      </c>
      <c r="N14" s="23">
        <v>1</v>
      </c>
      <c r="O14" s="27">
        <f t="shared" si="3"/>
        <v>4</v>
      </c>
      <c r="P14" s="9"/>
      <c r="Q14" s="23"/>
      <c r="R14" s="27" t="str">
        <f t="shared" si="4"/>
        <v/>
      </c>
      <c r="S14" s="9"/>
      <c r="T14" s="24"/>
      <c r="U14" s="27" t="str">
        <f t="shared" si="5"/>
        <v/>
      </c>
      <c r="V14" s="29">
        <f t="shared" si="6"/>
        <v>8</v>
      </c>
      <c r="W14" s="29">
        <f t="shared" si="7"/>
        <v>1</v>
      </c>
      <c r="X14" s="27">
        <f t="shared" si="8"/>
        <v>4</v>
      </c>
      <c r="Y14" s="28"/>
      <c r="Z14" s="24"/>
      <c r="AA14" s="29">
        <f t="shared" si="9"/>
        <v>0</v>
      </c>
      <c r="AB14" s="27">
        <f t="shared" si="10"/>
        <v>0</v>
      </c>
      <c r="AC14" s="6"/>
      <c r="AD14" s="6"/>
      <c r="AE14" s="6"/>
      <c r="AF14" s="6"/>
    </row>
    <row r="15" spans="1:37" ht="22.5" customHeight="1" x14ac:dyDescent="0.2">
      <c r="A15">
        <v>10</v>
      </c>
      <c r="B15" s="7" t="s">
        <v>46</v>
      </c>
      <c r="C15" s="27">
        <v>0</v>
      </c>
      <c r="D15" s="10"/>
      <c r="E15" s="10" t="s">
        <v>61</v>
      </c>
      <c r="F15" s="10"/>
      <c r="G15" s="24"/>
      <c r="H15" s="27" t="str">
        <f t="shared" si="0"/>
        <v/>
      </c>
      <c r="I15" s="25">
        <v>1</v>
      </c>
      <c r="J15" s="27">
        <f t="shared" si="1"/>
        <v>4</v>
      </c>
      <c r="K15" s="25"/>
      <c r="L15" s="27" t="str">
        <f t="shared" si="2"/>
        <v/>
      </c>
      <c r="M15" s="9"/>
      <c r="N15" s="23"/>
      <c r="O15" s="27" t="str">
        <f t="shared" si="3"/>
        <v/>
      </c>
      <c r="P15" s="9"/>
      <c r="Q15" s="23"/>
      <c r="R15" s="27" t="str">
        <f t="shared" si="4"/>
        <v/>
      </c>
      <c r="S15" s="9"/>
      <c r="T15" s="24"/>
      <c r="U15" s="27" t="str">
        <f t="shared" si="5"/>
        <v/>
      </c>
      <c r="V15" s="29">
        <f t="shared" si="6"/>
        <v>4</v>
      </c>
      <c r="W15" s="29">
        <f t="shared" si="7"/>
        <v>1</v>
      </c>
      <c r="X15" s="27">
        <f t="shared" si="8"/>
        <v>2</v>
      </c>
      <c r="Y15" s="28"/>
      <c r="Z15" s="24"/>
      <c r="AA15" s="29">
        <f t="shared" si="9"/>
        <v>0</v>
      </c>
      <c r="AB15" s="27">
        <f t="shared" si="10"/>
        <v>0</v>
      </c>
      <c r="AC15" s="6"/>
      <c r="AD15" s="6"/>
      <c r="AE15" s="6"/>
      <c r="AF15" s="6"/>
    </row>
    <row r="16" spans="1:37" ht="22.5" customHeight="1" x14ac:dyDescent="0.2">
      <c r="A16">
        <v>11</v>
      </c>
      <c r="B16" s="7" t="s">
        <v>64</v>
      </c>
      <c r="C16" s="57">
        <v>0</v>
      </c>
      <c r="D16" s="10"/>
      <c r="E16" s="10"/>
      <c r="F16" s="10"/>
      <c r="G16" s="24"/>
      <c r="H16" s="27" t="str">
        <f t="shared" si="0"/>
        <v/>
      </c>
      <c r="I16" s="25"/>
      <c r="J16" s="27" t="str">
        <f t="shared" si="1"/>
        <v/>
      </c>
      <c r="K16" s="25"/>
      <c r="L16" s="27" t="str">
        <f t="shared" si="2"/>
        <v/>
      </c>
      <c r="M16" s="9">
        <v>1</v>
      </c>
      <c r="N16" s="23"/>
      <c r="O16" s="27">
        <f t="shared" si="3"/>
        <v>2</v>
      </c>
      <c r="P16" s="9"/>
      <c r="Q16" s="23"/>
      <c r="R16" s="27" t="str">
        <f t="shared" si="4"/>
        <v/>
      </c>
      <c r="S16" s="9"/>
      <c r="T16" s="24"/>
      <c r="U16" s="27" t="str">
        <f t="shared" si="5"/>
        <v/>
      </c>
      <c r="V16" s="29">
        <f t="shared" si="6"/>
        <v>2</v>
      </c>
      <c r="W16" s="29">
        <f t="shared" si="7"/>
        <v>0</v>
      </c>
      <c r="X16" s="27">
        <f t="shared" si="8"/>
        <v>1</v>
      </c>
      <c r="Y16" s="28"/>
      <c r="Z16" s="24"/>
      <c r="AA16" s="29">
        <f t="shared" si="9"/>
        <v>0</v>
      </c>
      <c r="AB16" s="27">
        <f t="shared" si="10"/>
        <v>0</v>
      </c>
      <c r="AC16" s="6"/>
      <c r="AD16" s="6"/>
      <c r="AE16" s="6"/>
      <c r="AF16" s="6"/>
    </row>
    <row r="17" spans="1:28" ht="22.5" customHeight="1" x14ac:dyDescent="0.2">
      <c r="A17">
        <v>12</v>
      </c>
      <c r="B17" s="7" t="s">
        <v>38</v>
      </c>
      <c r="C17" s="27">
        <v>31</v>
      </c>
      <c r="D17" s="10"/>
      <c r="E17" s="10"/>
      <c r="F17" s="10"/>
      <c r="G17" s="24"/>
      <c r="H17" s="27" t="str">
        <f t="shared" si="0"/>
        <v/>
      </c>
      <c r="I17" s="25"/>
      <c r="J17" s="27" t="str">
        <f t="shared" si="1"/>
        <v/>
      </c>
      <c r="K17" s="25"/>
      <c r="L17" s="27" t="str">
        <f t="shared" si="2"/>
        <v/>
      </c>
      <c r="M17" s="9"/>
      <c r="N17" s="23"/>
      <c r="O17" s="27" t="str">
        <f t="shared" si="3"/>
        <v/>
      </c>
      <c r="P17" s="9"/>
      <c r="Q17" s="23"/>
      <c r="R17" s="27" t="str">
        <f t="shared" si="4"/>
        <v/>
      </c>
      <c r="S17" s="9"/>
      <c r="T17" s="24"/>
      <c r="U17" s="27" t="str">
        <f t="shared" si="5"/>
        <v/>
      </c>
      <c r="V17" s="29">
        <f t="shared" si="6"/>
        <v>31</v>
      </c>
      <c r="W17" s="29">
        <f t="shared" si="7"/>
        <v>0</v>
      </c>
      <c r="X17" s="27">
        <f t="shared" si="8"/>
        <v>0</v>
      </c>
      <c r="Y17" s="28"/>
      <c r="Z17" s="24"/>
      <c r="AA17" s="29">
        <f t="shared" si="9"/>
        <v>0</v>
      </c>
      <c r="AB17" s="27">
        <f t="shared" si="10"/>
        <v>0</v>
      </c>
    </row>
    <row r="18" spans="1:28" ht="22.5" customHeight="1" x14ac:dyDescent="0.2">
      <c r="A18">
        <v>13</v>
      </c>
      <c r="B18" s="7" t="s">
        <v>44</v>
      </c>
      <c r="C18" s="27">
        <v>0</v>
      </c>
      <c r="D18" s="10"/>
      <c r="E18" s="10"/>
      <c r="F18" s="10"/>
      <c r="G18" s="24"/>
      <c r="H18" s="27" t="str">
        <f t="shared" si="0"/>
        <v/>
      </c>
      <c r="I18" s="25"/>
      <c r="J18" s="27" t="str">
        <f t="shared" si="1"/>
        <v/>
      </c>
      <c r="K18" s="25"/>
      <c r="L18" s="27" t="str">
        <f t="shared" si="2"/>
        <v/>
      </c>
      <c r="M18" s="9"/>
      <c r="N18" s="23"/>
      <c r="O18" s="27" t="str">
        <f t="shared" si="3"/>
        <v/>
      </c>
      <c r="P18" s="9"/>
      <c r="Q18" s="23"/>
      <c r="R18" s="27" t="str">
        <f t="shared" si="4"/>
        <v/>
      </c>
      <c r="S18" s="9"/>
      <c r="T18" s="24"/>
      <c r="U18" s="27" t="str">
        <f t="shared" si="5"/>
        <v/>
      </c>
      <c r="V18" s="29">
        <f t="shared" si="6"/>
        <v>0</v>
      </c>
      <c r="W18" s="29">
        <f t="shared" si="7"/>
        <v>0</v>
      </c>
      <c r="X18" s="27">
        <f t="shared" si="8"/>
        <v>0</v>
      </c>
      <c r="Y18" s="28"/>
      <c r="Z18" s="24"/>
      <c r="AA18" s="29">
        <f t="shared" si="9"/>
        <v>0</v>
      </c>
      <c r="AB18" s="27">
        <f t="shared" si="10"/>
        <v>0</v>
      </c>
    </row>
    <row r="19" spans="1:28" ht="22.5" customHeight="1" x14ac:dyDescent="0.2">
      <c r="A19">
        <v>14</v>
      </c>
      <c r="B19" s="32" t="s">
        <v>45</v>
      </c>
      <c r="C19" s="35">
        <v>0</v>
      </c>
      <c r="D19" s="10"/>
      <c r="E19" s="10"/>
      <c r="F19" s="10"/>
      <c r="G19" s="24"/>
      <c r="H19" s="27" t="str">
        <f t="shared" si="0"/>
        <v/>
      </c>
      <c r="I19" s="25"/>
      <c r="J19" s="27" t="str">
        <f t="shared" si="1"/>
        <v/>
      </c>
      <c r="K19" s="25"/>
      <c r="L19" s="27" t="str">
        <f t="shared" si="2"/>
        <v/>
      </c>
      <c r="M19" s="9"/>
      <c r="N19" s="23"/>
      <c r="O19" s="27" t="str">
        <f t="shared" si="3"/>
        <v/>
      </c>
      <c r="P19" s="9"/>
      <c r="Q19" s="23"/>
      <c r="R19" s="27" t="str">
        <f t="shared" si="4"/>
        <v/>
      </c>
      <c r="S19" s="9"/>
      <c r="T19" s="24"/>
      <c r="U19" s="27" t="str">
        <f t="shared" si="5"/>
        <v/>
      </c>
      <c r="V19" s="29">
        <f t="shared" si="6"/>
        <v>0</v>
      </c>
      <c r="W19" s="29">
        <f t="shared" si="7"/>
        <v>0</v>
      </c>
      <c r="X19" s="27">
        <f t="shared" si="8"/>
        <v>0</v>
      </c>
      <c r="Y19" s="28"/>
      <c r="Z19" s="24"/>
      <c r="AA19" s="29">
        <f t="shared" si="9"/>
        <v>0</v>
      </c>
      <c r="AB19" s="27">
        <f t="shared" si="10"/>
        <v>0</v>
      </c>
    </row>
    <row r="20" spans="1:28" ht="22.5" customHeight="1" x14ac:dyDescent="0.2">
      <c r="A20">
        <v>15</v>
      </c>
      <c r="B20" s="7" t="s">
        <v>39</v>
      </c>
      <c r="C20" s="35">
        <v>-14</v>
      </c>
      <c r="D20" s="10" t="s">
        <v>61</v>
      </c>
      <c r="E20" s="10" t="s">
        <v>61</v>
      </c>
      <c r="F20" s="10" t="s">
        <v>61</v>
      </c>
      <c r="G20" s="24">
        <v>1</v>
      </c>
      <c r="H20" s="27">
        <f t="shared" si="0"/>
        <v>4</v>
      </c>
      <c r="I20" s="25"/>
      <c r="J20" s="27">
        <f t="shared" si="1"/>
        <v>2</v>
      </c>
      <c r="K20" s="25"/>
      <c r="L20" s="27">
        <f t="shared" si="2"/>
        <v>2</v>
      </c>
      <c r="M20" s="9"/>
      <c r="N20" s="23"/>
      <c r="O20" s="27" t="str">
        <f t="shared" si="3"/>
        <v/>
      </c>
      <c r="P20" s="9"/>
      <c r="Q20" s="23"/>
      <c r="R20" s="27" t="str">
        <f t="shared" si="4"/>
        <v/>
      </c>
      <c r="S20" s="9"/>
      <c r="T20" s="24"/>
      <c r="U20" s="27" t="str">
        <f t="shared" si="5"/>
        <v/>
      </c>
      <c r="V20" s="29">
        <f t="shared" si="6"/>
        <v>-6</v>
      </c>
      <c r="W20" s="29">
        <f t="shared" si="7"/>
        <v>3</v>
      </c>
      <c r="X20" s="27">
        <f t="shared" si="8"/>
        <v>-6</v>
      </c>
      <c r="Y20" s="28"/>
      <c r="Z20" s="24"/>
      <c r="AA20" s="29">
        <f t="shared" si="9"/>
        <v>0</v>
      </c>
      <c r="AB20" s="27">
        <f t="shared" si="10"/>
        <v>-6</v>
      </c>
    </row>
    <row r="21" spans="1:28" ht="22.5" customHeight="1" x14ac:dyDescent="0.2">
      <c r="A21">
        <v>16</v>
      </c>
      <c r="B21" s="7" t="s">
        <v>42</v>
      </c>
      <c r="C21" s="35">
        <v>-18</v>
      </c>
      <c r="D21" s="10" t="s">
        <v>61</v>
      </c>
      <c r="E21" s="10" t="s">
        <v>61</v>
      </c>
      <c r="F21" s="10" t="s">
        <v>61</v>
      </c>
      <c r="G21" s="24"/>
      <c r="H21" s="27">
        <f t="shared" si="0"/>
        <v>2</v>
      </c>
      <c r="I21" s="25"/>
      <c r="J21" s="27">
        <f t="shared" si="1"/>
        <v>2</v>
      </c>
      <c r="K21" s="25"/>
      <c r="L21" s="27">
        <f t="shared" si="2"/>
        <v>2</v>
      </c>
      <c r="M21" s="9">
        <v>1</v>
      </c>
      <c r="N21" s="23">
        <v>1</v>
      </c>
      <c r="O21" s="27">
        <f t="shared" si="3"/>
        <v>4</v>
      </c>
      <c r="P21" s="9"/>
      <c r="Q21" s="23"/>
      <c r="R21" s="27" t="str">
        <f t="shared" si="4"/>
        <v/>
      </c>
      <c r="S21" s="9"/>
      <c r="T21" s="24"/>
      <c r="U21" s="27" t="str">
        <f t="shared" si="5"/>
        <v/>
      </c>
      <c r="V21" s="29">
        <f t="shared" si="6"/>
        <v>-8</v>
      </c>
      <c r="W21" s="29">
        <f t="shared" si="7"/>
        <v>3</v>
      </c>
      <c r="X21" s="27">
        <f t="shared" si="8"/>
        <v>-8</v>
      </c>
      <c r="Y21" s="28"/>
      <c r="Z21" s="24"/>
      <c r="AA21" s="29">
        <f t="shared" si="9"/>
        <v>0</v>
      </c>
      <c r="AB21" s="27">
        <f t="shared" si="10"/>
        <v>-8</v>
      </c>
    </row>
  </sheetData>
  <sortState ref="B5:AB20">
    <sortCondition descending="1" ref="X5:X20"/>
  </sortState>
  <mergeCells count="18">
    <mergeCell ref="G4:H4"/>
    <mergeCell ref="B4:B5"/>
    <mergeCell ref="C4:C5"/>
    <mergeCell ref="D4:D5"/>
    <mergeCell ref="E4:E5"/>
    <mergeCell ref="F4:F5"/>
    <mergeCell ref="AB4:AB5"/>
    <mergeCell ref="I4:J4"/>
    <mergeCell ref="K4:L4"/>
    <mergeCell ref="M4:O4"/>
    <mergeCell ref="P4:R4"/>
    <mergeCell ref="S4:U4"/>
    <mergeCell ref="V4:V5"/>
    <mergeCell ref="W4:W5"/>
    <mergeCell ref="X4:X5"/>
    <mergeCell ref="Y4:Y5"/>
    <mergeCell ref="Z4:Z5"/>
    <mergeCell ref="AA4:AA5"/>
  </mergeCells>
  <phoneticPr fontId="12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 xml:space="preserve">&amp;C
</oddHead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"/>
  <sheetViews>
    <sheetView zoomScaleNormal="100" workbookViewId="0">
      <selection activeCell="Q16" sqref="Q16"/>
    </sheetView>
  </sheetViews>
  <sheetFormatPr defaultRowHeight="17.25" x14ac:dyDescent="0.2"/>
  <cols>
    <col min="1" max="1" width="3.3984375" bestFit="1" customWidth="1"/>
    <col min="2" max="2" width="15.3984375" customWidth="1"/>
    <col min="3" max="3" width="5.5" customWidth="1"/>
    <col min="4" max="21" width="4.296875" customWidth="1"/>
    <col min="22" max="23" width="8" customWidth="1"/>
    <col min="24" max="24" width="8.796875" customWidth="1"/>
    <col min="25" max="25" width="4" customWidth="1"/>
    <col min="26" max="28" width="5.09765625" customWidth="1"/>
  </cols>
  <sheetData>
    <row r="1" spans="1:37" ht="22.5" customHeight="1" x14ac:dyDescent="0.2">
      <c r="B1" s="55" t="s">
        <v>80</v>
      </c>
      <c r="C1" s="2"/>
      <c r="D1" s="3"/>
      <c r="E1" s="3"/>
      <c r="F1" s="3"/>
      <c r="G1" s="2"/>
      <c r="H1" s="2"/>
      <c r="I1" s="2"/>
      <c r="J1" s="4"/>
      <c r="K1" s="2"/>
      <c r="L1" s="4"/>
      <c r="M1" s="3"/>
      <c r="N1" s="2"/>
      <c r="O1" s="4"/>
      <c r="P1" s="55" t="s">
        <v>15</v>
      </c>
      <c r="R1" s="4"/>
      <c r="S1" s="4"/>
      <c r="T1" s="2"/>
      <c r="U1" s="4"/>
      <c r="V1" s="1"/>
      <c r="W1" s="2"/>
      <c r="X1" s="13" t="s">
        <v>32</v>
      </c>
      <c r="Y1" s="6"/>
      <c r="Z1" s="1"/>
      <c r="AA1" s="1"/>
      <c r="AB1" s="1"/>
      <c r="AC1" s="6"/>
      <c r="AD1" s="6"/>
      <c r="AE1" s="6" t="s">
        <v>25</v>
      </c>
      <c r="AF1" s="6"/>
    </row>
    <row r="2" spans="1:37" ht="22.5" customHeight="1" x14ac:dyDescent="0.2">
      <c r="B2" s="31" t="s">
        <v>78</v>
      </c>
      <c r="C2" s="6"/>
      <c r="D2" s="6"/>
      <c r="E2" s="3"/>
      <c r="F2" s="3"/>
      <c r="G2" s="2"/>
      <c r="H2" s="2"/>
      <c r="I2" s="2"/>
      <c r="J2" s="4"/>
      <c r="K2" s="2"/>
      <c r="L2" s="4"/>
      <c r="M2" s="3"/>
      <c r="N2" s="2"/>
      <c r="O2" s="4"/>
      <c r="P2" s="2"/>
      <c r="Q2" s="3"/>
      <c r="R2" s="4"/>
      <c r="S2" s="4"/>
      <c r="T2" s="2"/>
      <c r="U2" s="4"/>
      <c r="V2" s="1"/>
      <c r="W2" s="2"/>
      <c r="X2" s="13"/>
      <c r="Y2" s="6"/>
      <c r="Z2" s="1"/>
      <c r="AA2" s="1"/>
      <c r="AB2" s="1"/>
      <c r="AC2" s="6"/>
      <c r="AD2" s="6"/>
      <c r="AE2" s="6"/>
      <c r="AF2" s="6"/>
    </row>
    <row r="3" spans="1:37" ht="22.5" customHeight="1" x14ac:dyDescent="0.2">
      <c r="B3" s="22"/>
      <c r="C3" s="44" t="s">
        <v>28</v>
      </c>
      <c r="D3" s="14"/>
      <c r="E3" s="14"/>
      <c r="F3" s="14"/>
      <c r="G3" s="15"/>
      <c r="H3" s="15"/>
      <c r="I3" s="15"/>
      <c r="J3" s="16"/>
      <c r="K3" s="15"/>
      <c r="L3" s="16"/>
      <c r="M3" s="14"/>
      <c r="N3" s="15"/>
      <c r="O3" s="17"/>
      <c r="P3" s="15"/>
      <c r="Q3" s="15"/>
      <c r="R3" s="16"/>
      <c r="S3" s="38"/>
      <c r="T3" s="38"/>
      <c r="U3" s="36"/>
      <c r="V3" s="21"/>
      <c r="W3" s="20"/>
      <c r="X3" s="20"/>
      <c r="Y3" s="12"/>
      <c r="Z3" s="12"/>
      <c r="AA3" s="12"/>
      <c r="AB3" s="12"/>
      <c r="AC3" s="20"/>
      <c r="AD3" s="20"/>
      <c r="AE3" s="30" t="s">
        <v>23</v>
      </c>
      <c r="AF3" s="30">
        <v>2</v>
      </c>
      <c r="AH3" t="e">
        <f>+#REF!</f>
        <v>#REF!</v>
      </c>
      <c r="AI3" t="e">
        <f>+#REF!</f>
        <v>#REF!</v>
      </c>
      <c r="AK3" t="e">
        <f>+#REF!</f>
        <v>#REF!</v>
      </c>
    </row>
    <row r="4" spans="1:37" ht="21.75" customHeight="1" x14ac:dyDescent="0.2">
      <c r="B4" s="69" t="s">
        <v>0</v>
      </c>
      <c r="C4" s="69" t="s">
        <v>1</v>
      </c>
      <c r="D4" s="69" t="s">
        <v>2</v>
      </c>
      <c r="E4" s="69" t="s">
        <v>3</v>
      </c>
      <c r="F4" s="71" t="s">
        <v>4</v>
      </c>
      <c r="G4" s="60" t="s">
        <v>68</v>
      </c>
      <c r="H4" s="61"/>
      <c r="I4" s="60" t="s">
        <v>69</v>
      </c>
      <c r="J4" s="61"/>
      <c r="K4" s="60" t="s">
        <v>70</v>
      </c>
      <c r="L4" s="62"/>
      <c r="M4" s="63" t="s">
        <v>72</v>
      </c>
      <c r="N4" s="63"/>
      <c r="O4" s="64"/>
      <c r="P4" s="60" t="s">
        <v>77</v>
      </c>
      <c r="Q4" s="60"/>
      <c r="R4" s="61"/>
      <c r="S4" s="60" t="s">
        <v>71</v>
      </c>
      <c r="T4" s="60"/>
      <c r="U4" s="62"/>
      <c r="V4" s="58" t="s">
        <v>8</v>
      </c>
      <c r="W4" s="58" t="s">
        <v>9</v>
      </c>
      <c r="X4" s="65" t="s">
        <v>10</v>
      </c>
      <c r="Y4" s="67" t="s">
        <v>11</v>
      </c>
      <c r="Z4" s="68" t="s">
        <v>12</v>
      </c>
      <c r="AA4" s="58" t="s">
        <v>13</v>
      </c>
      <c r="AB4" s="58" t="s">
        <v>14</v>
      </c>
      <c r="AC4" s="20"/>
      <c r="AD4" s="20"/>
      <c r="AE4" s="30"/>
      <c r="AF4" s="30"/>
    </row>
    <row r="5" spans="1:37" ht="21.75" customHeight="1" x14ac:dyDescent="0.2">
      <c r="B5" s="70"/>
      <c r="C5" s="70"/>
      <c r="D5" s="70"/>
      <c r="E5" s="70"/>
      <c r="F5" s="70"/>
      <c r="G5" s="37" t="s">
        <v>5</v>
      </c>
      <c r="H5" s="26" t="s">
        <v>73</v>
      </c>
      <c r="I5" s="37" t="s">
        <v>5</v>
      </c>
      <c r="J5" s="26" t="s">
        <v>73</v>
      </c>
      <c r="K5" s="37" t="s">
        <v>5</v>
      </c>
      <c r="L5" s="26" t="s">
        <v>73</v>
      </c>
      <c r="M5" s="48" t="s">
        <v>6</v>
      </c>
      <c r="N5" s="49" t="s">
        <v>5</v>
      </c>
      <c r="O5" s="52" t="s">
        <v>74</v>
      </c>
      <c r="P5" s="50" t="s">
        <v>76</v>
      </c>
      <c r="Q5" s="51" t="s">
        <v>75</v>
      </c>
      <c r="R5" s="53" t="s">
        <v>73</v>
      </c>
      <c r="S5" s="48" t="s">
        <v>6</v>
      </c>
      <c r="T5" s="51" t="s">
        <v>5</v>
      </c>
      <c r="U5" s="54" t="s">
        <v>81</v>
      </c>
      <c r="V5" s="59"/>
      <c r="W5" s="59"/>
      <c r="X5" s="66"/>
      <c r="Y5" s="67"/>
      <c r="Z5" s="68"/>
      <c r="AA5" s="59"/>
      <c r="AB5" s="59"/>
      <c r="AC5" s="11"/>
      <c r="AD5" s="11"/>
      <c r="AE5" s="30" t="s">
        <v>24</v>
      </c>
      <c r="AF5" s="30">
        <v>4</v>
      </c>
    </row>
    <row r="6" spans="1:37" ht="22.5" customHeight="1" x14ac:dyDescent="0.2">
      <c r="A6">
        <v>1</v>
      </c>
      <c r="B6" s="7" t="s">
        <v>22</v>
      </c>
      <c r="C6" s="5">
        <v>93</v>
      </c>
      <c r="D6" s="10" t="s">
        <v>61</v>
      </c>
      <c r="E6" s="10" t="s">
        <v>61</v>
      </c>
      <c r="F6" s="10" t="s">
        <v>61</v>
      </c>
      <c r="G6" s="24">
        <v>1</v>
      </c>
      <c r="H6" s="27">
        <f t="shared" ref="H6:H18" si="0">IF(D6="","",+VLOOKUP(D6,$AE$3:$AF$5,2)+(G6*2))</f>
        <v>4</v>
      </c>
      <c r="I6" s="42">
        <v>1</v>
      </c>
      <c r="J6" s="27">
        <f t="shared" ref="J6:J18" si="1">IF(E6="","",+VLOOKUP(E6,$AE$3:$AF$5,2)+(I6*2))</f>
        <v>4</v>
      </c>
      <c r="K6" s="42">
        <v>5</v>
      </c>
      <c r="L6" s="27">
        <f t="shared" ref="L6:L18" si="2">IF(F6="","",+VLOOKUP(F6,$AE$3:$AF$5,2)+(K6*2))</f>
        <v>12</v>
      </c>
      <c r="M6" s="43">
        <v>1</v>
      </c>
      <c r="N6" s="33">
        <v>3</v>
      </c>
      <c r="O6" s="41">
        <f t="shared" ref="O6:O18" si="3">IF(M6=0,"",+M6*2+N6*2)</f>
        <v>8</v>
      </c>
      <c r="P6" s="39"/>
      <c r="Q6" s="40"/>
      <c r="R6" s="41" t="str">
        <f t="shared" ref="R6:R18" si="4">IF(P6=0,"",+P6*2+Q6*2)</f>
        <v/>
      </c>
      <c r="S6" s="43">
        <v>3</v>
      </c>
      <c r="T6" s="33">
        <v>3</v>
      </c>
      <c r="U6" s="41">
        <f t="shared" ref="U6:U18" si="5">IF(S6=0,"",+S6*4+T6*4)</f>
        <v>24</v>
      </c>
      <c r="V6" s="47">
        <f t="shared" ref="V6:V18" si="6">IF(U6="",0,U6)+IF(R6="",0,R6)+IF(O6="",0,O6)+IF(L6="",0,L6)+IF(J6="",0,J6)+IF(H6="",0,H6)+IF(C6="",0,C6)</f>
        <v>145</v>
      </c>
      <c r="W6" s="47">
        <f t="shared" ref="W6:W18" si="7">COUNTA(D6:F6)</f>
        <v>3</v>
      </c>
      <c r="X6" s="41">
        <f t="shared" ref="X6:X18" si="8">IF(W6&lt;2,(V6-C6)/2,+V6)</f>
        <v>145</v>
      </c>
      <c r="Y6" s="43"/>
      <c r="Z6" s="33"/>
      <c r="AA6" s="47">
        <f t="shared" ref="AA6:AA18" si="9">Z6*Y6</f>
        <v>0</v>
      </c>
      <c r="AB6" s="41">
        <f t="shared" ref="AB6:AB18" si="10">IF(W6&lt;2,0,+X6-AA6)</f>
        <v>145</v>
      </c>
      <c r="AC6" s="6">
        <f>+X6+X7+X10+X11</f>
        <v>289</v>
      </c>
      <c r="AD6" s="6">
        <v>6</v>
      </c>
      <c r="AE6" s="6">
        <f>+AC6/AD6</f>
        <v>48.166666666666664</v>
      </c>
      <c r="AF6" s="6"/>
    </row>
    <row r="7" spans="1:37" ht="22.5" customHeight="1" x14ac:dyDescent="0.2">
      <c r="A7">
        <v>2</v>
      </c>
      <c r="B7" s="7" t="s">
        <v>17</v>
      </c>
      <c r="C7" s="5">
        <v>45</v>
      </c>
      <c r="D7" s="10" t="s">
        <v>61</v>
      </c>
      <c r="E7" s="10" t="s">
        <v>61</v>
      </c>
      <c r="F7" s="10" t="s">
        <v>61</v>
      </c>
      <c r="G7" s="24">
        <v>3</v>
      </c>
      <c r="H7" s="27">
        <f t="shared" si="0"/>
        <v>8</v>
      </c>
      <c r="I7" s="42">
        <v>5</v>
      </c>
      <c r="J7" s="27">
        <f t="shared" si="1"/>
        <v>12</v>
      </c>
      <c r="K7" s="42">
        <v>3</v>
      </c>
      <c r="L7" s="27">
        <f t="shared" si="2"/>
        <v>8</v>
      </c>
      <c r="M7" s="28"/>
      <c r="N7" s="24"/>
      <c r="O7" s="27" t="str">
        <f t="shared" si="3"/>
        <v/>
      </c>
      <c r="P7" s="9"/>
      <c r="Q7" s="23"/>
      <c r="R7" s="27" t="str">
        <f t="shared" si="4"/>
        <v/>
      </c>
      <c r="S7" s="28">
        <v>2</v>
      </c>
      <c r="T7" s="24">
        <v>4</v>
      </c>
      <c r="U7" s="27">
        <f t="shared" si="5"/>
        <v>24</v>
      </c>
      <c r="V7" s="29">
        <f t="shared" si="6"/>
        <v>97</v>
      </c>
      <c r="W7" s="29">
        <f t="shared" si="7"/>
        <v>3</v>
      </c>
      <c r="X7" s="27">
        <f t="shared" si="8"/>
        <v>97</v>
      </c>
      <c r="Y7" s="28"/>
      <c r="Z7" s="24"/>
      <c r="AA7" s="29">
        <f t="shared" si="9"/>
        <v>0</v>
      </c>
      <c r="AB7" s="27">
        <f t="shared" si="10"/>
        <v>97</v>
      </c>
      <c r="AC7" s="6"/>
      <c r="AD7" s="8"/>
      <c r="AE7" s="6"/>
      <c r="AF7" s="6"/>
    </row>
    <row r="8" spans="1:37" ht="22.5" customHeight="1" x14ac:dyDescent="0.2">
      <c r="A8">
        <v>3</v>
      </c>
      <c r="B8" s="7" t="s">
        <v>27</v>
      </c>
      <c r="C8" s="5">
        <v>27</v>
      </c>
      <c r="D8" s="10" t="s">
        <v>61</v>
      </c>
      <c r="E8" s="10" t="s">
        <v>61</v>
      </c>
      <c r="F8" s="10" t="s">
        <v>61</v>
      </c>
      <c r="G8" s="24">
        <v>1</v>
      </c>
      <c r="H8" s="27">
        <f t="shared" si="0"/>
        <v>4</v>
      </c>
      <c r="I8" s="42">
        <v>1</v>
      </c>
      <c r="J8" s="27">
        <f t="shared" si="1"/>
        <v>4</v>
      </c>
      <c r="K8" s="42">
        <v>1</v>
      </c>
      <c r="L8" s="27">
        <f t="shared" si="2"/>
        <v>4</v>
      </c>
      <c r="M8" s="28">
        <v>1</v>
      </c>
      <c r="N8" s="24">
        <v>3</v>
      </c>
      <c r="O8" s="27">
        <f t="shared" si="3"/>
        <v>8</v>
      </c>
      <c r="P8" s="9"/>
      <c r="Q8" s="23"/>
      <c r="R8" s="27" t="str">
        <f t="shared" si="4"/>
        <v/>
      </c>
      <c r="S8" s="28">
        <v>3</v>
      </c>
      <c r="T8" s="24">
        <v>8</v>
      </c>
      <c r="U8" s="27">
        <f t="shared" si="5"/>
        <v>44</v>
      </c>
      <c r="V8" s="29">
        <f t="shared" si="6"/>
        <v>91</v>
      </c>
      <c r="W8" s="29">
        <f t="shared" si="7"/>
        <v>3</v>
      </c>
      <c r="X8" s="27">
        <f t="shared" si="8"/>
        <v>91</v>
      </c>
      <c r="Y8" s="28"/>
      <c r="Z8" s="24"/>
      <c r="AA8" s="29">
        <f t="shared" si="9"/>
        <v>0</v>
      </c>
      <c r="AB8" s="27">
        <f t="shared" si="10"/>
        <v>91</v>
      </c>
      <c r="AC8" s="6"/>
      <c r="AD8" s="6"/>
      <c r="AE8" s="6"/>
      <c r="AF8" s="6"/>
    </row>
    <row r="9" spans="1:37" ht="22.5" customHeight="1" x14ac:dyDescent="0.2">
      <c r="A9">
        <v>4</v>
      </c>
      <c r="B9" s="7" t="s">
        <v>16</v>
      </c>
      <c r="C9" s="5">
        <v>31</v>
      </c>
      <c r="D9" s="10" t="s">
        <v>61</v>
      </c>
      <c r="E9" s="10" t="s">
        <v>61</v>
      </c>
      <c r="F9" s="10" t="s">
        <v>61</v>
      </c>
      <c r="G9" s="24">
        <v>5</v>
      </c>
      <c r="H9" s="27">
        <f t="shared" si="0"/>
        <v>12</v>
      </c>
      <c r="I9" s="42">
        <v>3</v>
      </c>
      <c r="J9" s="27">
        <f t="shared" si="1"/>
        <v>8</v>
      </c>
      <c r="K9" s="42">
        <v>1</v>
      </c>
      <c r="L9" s="27">
        <f t="shared" si="2"/>
        <v>4</v>
      </c>
      <c r="M9" s="28"/>
      <c r="N9" s="24"/>
      <c r="O9" s="27" t="str">
        <f t="shared" si="3"/>
        <v/>
      </c>
      <c r="P9" s="9"/>
      <c r="Q9" s="23"/>
      <c r="R9" s="27" t="str">
        <f t="shared" si="4"/>
        <v/>
      </c>
      <c r="S9" s="28">
        <v>1</v>
      </c>
      <c r="T9" s="24">
        <v>1</v>
      </c>
      <c r="U9" s="27">
        <f t="shared" si="5"/>
        <v>8</v>
      </c>
      <c r="V9" s="29">
        <f t="shared" si="6"/>
        <v>63</v>
      </c>
      <c r="W9" s="29">
        <f t="shared" si="7"/>
        <v>3</v>
      </c>
      <c r="X9" s="27">
        <f t="shared" si="8"/>
        <v>63</v>
      </c>
      <c r="Y9" s="28"/>
      <c r="Z9" s="24"/>
      <c r="AA9" s="29">
        <f t="shared" si="9"/>
        <v>0</v>
      </c>
      <c r="AB9" s="27">
        <f t="shared" si="10"/>
        <v>63</v>
      </c>
      <c r="AC9" s="6"/>
      <c r="AD9" s="6"/>
      <c r="AE9" s="6"/>
      <c r="AF9" s="6"/>
    </row>
    <row r="10" spans="1:37" ht="22.5" customHeight="1" x14ac:dyDescent="0.2">
      <c r="A10">
        <v>5</v>
      </c>
      <c r="B10" s="7" t="s">
        <v>21</v>
      </c>
      <c r="C10" s="5">
        <v>28</v>
      </c>
      <c r="D10" s="10" t="s">
        <v>61</v>
      </c>
      <c r="E10" s="10" t="s">
        <v>61</v>
      </c>
      <c r="F10" s="10" t="s">
        <v>61</v>
      </c>
      <c r="G10" s="24"/>
      <c r="H10" s="27">
        <f t="shared" si="0"/>
        <v>2</v>
      </c>
      <c r="I10" s="42"/>
      <c r="J10" s="27">
        <f t="shared" si="1"/>
        <v>2</v>
      </c>
      <c r="K10" s="42">
        <v>1</v>
      </c>
      <c r="L10" s="27">
        <f t="shared" si="2"/>
        <v>4</v>
      </c>
      <c r="M10" s="28">
        <v>2</v>
      </c>
      <c r="N10" s="24"/>
      <c r="O10" s="27">
        <f t="shared" si="3"/>
        <v>4</v>
      </c>
      <c r="P10" s="9"/>
      <c r="Q10" s="23"/>
      <c r="R10" s="27" t="str">
        <f t="shared" si="4"/>
        <v/>
      </c>
      <c r="S10" s="28"/>
      <c r="T10" s="24"/>
      <c r="U10" s="27" t="str">
        <f t="shared" si="5"/>
        <v/>
      </c>
      <c r="V10" s="29">
        <f t="shared" si="6"/>
        <v>40</v>
      </c>
      <c r="W10" s="29">
        <f t="shared" si="7"/>
        <v>3</v>
      </c>
      <c r="X10" s="27">
        <f t="shared" si="8"/>
        <v>40</v>
      </c>
      <c r="Y10" s="28"/>
      <c r="Z10" s="24"/>
      <c r="AA10" s="29">
        <f t="shared" si="9"/>
        <v>0</v>
      </c>
      <c r="AB10" s="27">
        <f t="shared" si="10"/>
        <v>40</v>
      </c>
      <c r="AC10" s="6"/>
      <c r="AD10" s="6"/>
      <c r="AE10" s="6"/>
      <c r="AF10" s="6"/>
    </row>
    <row r="11" spans="1:37" ht="22.5" customHeight="1" x14ac:dyDescent="0.2">
      <c r="A11">
        <v>6</v>
      </c>
      <c r="B11" s="7" t="s">
        <v>26</v>
      </c>
      <c r="C11" s="5">
        <v>0</v>
      </c>
      <c r="D11" s="10"/>
      <c r="E11" s="10"/>
      <c r="F11" s="10"/>
      <c r="G11" s="24"/>
      <c r="H11" s="27" t="str">
        <f t="shared" si="0"/>
        <v/>
      </c>
      <c r="I11" s="42"/>
      <c r="J11" s="27" t="str">
        <f t="shared" si="1"/>
        <v/>
      </c>
      <c r="K11" s="42"/>
      <c r="L11" s="27" t="str">
        <f t="shared" si="2"/>
        <v/>
      </c>
      <c r="M11" s="28">
        <v>1</v>
      </c>
      <c r="N11" s="24">
        <v>2</v>
      </c>
      <c r="O11" s="27">
        <f t="shared" si="3"/>
        <v>6</v>
      </c>
      <c r="P11" s="9"/>
      <c r="Q11" s="23"/>
      <c r="R11" s="27" t="str">
        <f t="shared" si="4"/>
        <v/>
      </c>
      <c r="S11" s="28">
        <v>1</v>
      </c>
      <c r="T11" s="24">
        <v>1</v>
      </c>
      <c r="U11" s="27">
        <f t="shared" si="5"/>
        <v>8</v>
      </c>
      <c r="V11" s="29">
        <f t="shared" si="6"/>
        <v>14</v>
      </c>
      <c r="W11" s="29">
        <f t="shared" si="7"/>
        <v>0</v>
      </c>
      <c r="X11" s="27">
        <f t="shared" si="8"/>
        <v>7</v>
      </c>
      <c r="Y11" s="28"/>
      <c r="Z11" s="24"/>
      <c r="AA11" s="29">
        <f t="shared" si="9"/>
        <v>0</v>
      </c>
      <c r="AB11" s="27">
        <f t="shared" si="10"/>
        <v>0</v>
      </c>
      <c r="AC11" s="6"/>
      <c r="AD11" s="6"/>
      <c r="AE11" s="6"/>
      <c r="AF11" s="6"/>
    </row>
    <row r="12" spans="1:37" ht="22.5" customHeight="1" x14ac:dyDescent="0.2">
      <c r="A12">
        <v>7</v>
      </c>
      <c r="B12" s="7" t="s">
        <v>18</v>
      </c>
      <c r="C12" s="5">
        <v>0</v>
      </c>
      <c r="D12" s="10" t="s">
        <v>61</v>
      </c>
      <c r="E12" s="10"/>
      <c r="F12" s="10"/>
      <c r="G12" s="24"/>
      <c r="H12" s="27">
        <f t="shared" si="0"/>
        <v>2</v>
      </c>
      <c r="I12" s="42"/>
      <c r="J12" s="27" t="str">
        <f t="shared" si="1"/>
        <v/>
      </c>
      <c r="K12" s="42"/>
      <c r="L12" s="27" t="str">
        <f t="shared" si="2"/>
        <v/>
      </c>
      <c r="M12" s="28">
        <v>2</v>
      </c>
      <c r="N12" s="24">
        <v>2</v>
      </c>
      <c r="O12" s="27">
        <f t="shared" si="3"/>
        <v>8</v>
      </c>
      <c r="P12" s="9"/>
      <c r="Q12" s="23"/>
      <c r="R12" s="27" t="str">
        <f t="shared" si="4"/>
        <v/>
      </c>
      <c r="S12" s="28"/>
      <c r="T12" s="24"/>
      <c r="U12" s="27" t="str">
        <f t="shared" si="5"/>
        <v/>
      </c>
      <c r="V12" s="29">
        <f t="shared" si="6"/>
        <v>10</v>
      </c>
      <c r="W12" s="29">
        <f t="shared" si="7"/>
        <v>1</v>
      </c>
      <c r="X12" s="27">
        <f t="shared" si="8"/>
        <v>5</v>
      </c>
      <c r="Y12" s="28"/>
      <c r="Z12" s="24"/>
      <c r="AA12" s="29">
        <f t="shared" si="9"/>
        <v>0</v>
      </c>
      <c r="AB12" s="27">
        <f t="shared" si="10"/>
        <v>0</v>
      </c>
      <c r="AC12" s="6"/>
      <c r="AD12" s="6"/>
      <c r="AE12" s="6"/>
      <c r="AF12" s="6"/>
    </row>
    <row r="13" spans="1:37" ht="22.5" customHeight="1" x14ac:dyDescent="0.2">
      <c r="A13">
        <v>8</v>
      </c>
      <c r="B13" s="7" t="s">
        <v>62</v>
      </c>
      <c r="C13" s="5">
        <v>0</v>
      </c>
      <c r="D13" s="10"/>
      <c r="E13" s="10" t="s">
        <v>61</v>
      </c>
      <c r="F13" s="10" t="s">
        <v>61</v>
      </c>
      <c r="G13" s="24"/>
      <c r="H13" s="27" t="str">
        <f t="shared" si="0"/>
        <v/>
      </c>
      <c r="I13" s="42"/>
      <c r="J13" s="27">
        <f t="shared" si="1"/>
        <v>2</v>
      </c>
      <c r="K13" s="42"/>
      <c r="L13" s="27">
        <f t="shared" si="2"/>
        <v>2</v>
      </c>
      <c r="M13" s="28"/>
      <c r="N13" s="24"/>
      <c r="O13" s="27" t="str">
        <f t="shared" si="3"/>
        <v/>
      </c>
      <c r="P13" s="9"/>
      <c r="Q13" s="23"/>
      <c r="R13" s="27" t="str">
        <f t="shared" si="4"/>
        <v/>
      </c>
      <c r="S13" s="28"/>
      <c r="T13" s="24"/>
      <c r="U13" s="27" t="str">
        <f t="shared" si="5"/>
        <v/>
      </c>
      <c r="V13" s="29">
        <f t="shared" si="6"/>
        <v>4</v>
      </c>
      <c r="W13" s="29">
        <f t="shared" si="7"/>
        <v>2</v>
      </c>
      <c r="X13" s="27">
        <f t="shared" si="8"/>
        <v>4</v>
      </c>
      <c r="Y13" s="28"/>
      <c r="Z13" s="24"/>
      <c r="AA13" s="29">
        <f t="shared" si="9"/>
        <v>0</v>
      </c>
      <c r="AB13" s="27">
        <f t="shared" si="10"/>
        <v>4</v>
      </c>
      <c r="AC13" s="6"/>
      <c r="AD13" s="6"/>
      <c r="AE13" s="6"/>
      <c r="AF13" s="6"/>
    </row>
    <row r="14" spans="1:37" ht="22.5" customHeight="1" x14ac:dyDescent="0.2">
      <c r="A14">
        <v>9</v>
      </c>
      <c r="B14" s="7" t="s">
        <v>20</v>
      </c>
      <c r="C14" s="5">
        <v>-9</v>
      </c>
      <c r="D14" s="10" t="s">
        <v>61</v>
      </c>
      <c r="E14" s="10" t="s">
        <v>61</v>
      </c>
      <c r="F14" s="10" t="s">
        <v>61</v>
      </c>
      <c r="G14" s="24"/>
      <c r="H14" s="27">
        <f t="shared" si="0"/>
        <v>2</v>
      </c>
      <c r="I14" s="42">
        <v>1</v>
      </c>
      <c r="J14" s="27">
        <f t="shared" si="1"/>
        <v>4</v>
      </c>
      <c r="K14" s="42"/>
      <c r="L14" s="27">
        <f t="shared" si="2"/>
        <v>2</v>
      </c>
      <c r="M14" s="28">
        <v>2</v>
      </c>
      <c r="N14" s="24"/>
      <c r="O14" s="27">
        <f t="shared" si="3"/>
        <v>4</v>
      </c>
      <c r="P14" s="9"/>
      <c r="Q14" s="23"/>
      <c r="R14" s="27" t="str">
        <f t="shared" si="4"/>
        <v/>
      </c>
      <c r="S14" s="28"/>
      <c r="T14" s="24"/>
      <c r="U14" s="27" t="str">
        <f t="shared" si="5"/>
        <v/>
      </c>
      <c r="V14" s="29">
        <f t="shared" si="6"/>
        <v>3</v>
      </c>
      <c r="W14" s="29">
        <f t="shared" si="7"/>
        <v>3</v>
      </c>
      <c r="X14" s="27">
        <f t="shared" si="8"/>
        <v>3</v>
      </c>
      <c r="Y14" s="28"/>
      <c r="Z14" s="24"/>
      <c r="AA14" s="29">
        <f t="shared" si="9"/>
        <v>0</v>
      </c>
      <c r="AB14" s="27">
        <f t="shared" si="10"/>
        <v>3</v>
      </c>
      <c r="AC14" s="6"/>
      <c r="AD14" s="6"/>
      <c r="AE14" s="6"/>
      <c r="AF14" s="6"/>
    </row>
    <row r="15" spans="1:37" ht="22.5" customHeight="1" x14ac:dyDescent="0.2">
      <c r="A15">
        <v>10</v>
      </c>
      <c r="B15" s="7" t="s">
        <v>30</v>
      </c>
      <c r="C15" s="5">
        <v>8</v>
      </c>
      <c r="D15" s="10"/>
      <c r="E15" s="10"/>
      <c r="F15" s="10"/>
      <c r="G15" s="24"/>
      <c r="H15" s="27" t="str">
        <f t="shared" si="0"/>
        <v/>
      </c>
      <c r="I15" s="42"/>
      <c r="J15" s="27" t="str">
        <f t="shared" si="1"/>
        <v/>
      </c>
      <c r="K15" s="42"/>
      <c r="L15" s="27" t="str">
        <f t="shared" si="2"/>
        <v/>
      </c>
      <c r="M15" s="28"/>
      <c r="N15" s="24"/>
      <c r="O15" s="27" t="str">
        <f t="shared" si="3"/>
        <v/>
      </c>
      <c r="P15" s="9"/>
      <c r="Q15" s="23"/>
      <c r="R15" s="27" t="str">
        <f t="shared" si="4"/>
        <v/>
      </c>
      <c r="S15" s="28"/>
      <c r="T15" s="24"/>
      <c r="U15" s="27" t="str">
        <f t="shared" si="5"/>
        <v/>
      </c>
      <c r="V15" s="29">
        <f t="shared" si="6"/>
        <v>8</v>
      </c>
      <c r="W15" s="29">
        <f t="shared" si="7"/>
        <v>0</v>
      </c>
      <c r="X15" s="27">
        <f t="shared" si="8"/>
        <v>0</v>
      </c>
      <c r="Y15" s="28"/>
      <c r="Z15" s="24"/>
      <c r="AA15" s="29">
        <f t="shared" si="9"/>
        <v>0</v>
      </c>
      <c r="AB15" s="27">
        <f t="shared" si="10"/>
        <v>0</v>
      </c>
      <c r="AC15" s="6"/>
      <c r="AD15" s="6"/>
      <c r="AE15" s="6"/>
      <c r="AF15" s="6"/>
    </row>
    <row r="16" spans="1:37" ht="22.5" customHeight="1" x14ac:dyDescent="0.2">
      <c r="A16">
        <v>11</v>
      </c>
      <c r="B16" s="7" t="s">
        <v>19</v>
      </c>
      <c r="C16" s="5">
        <v>0</v>
      </c>
      <c r="D16" s="10"/>
      <c r="E16" s="10"/>
      <c r="F16" s="10"/>
      <c r="G16" s="24"/>
      <c r="H16" s="27" t="str">
        <f t="shared" si="0"/>
        <v/>
      </c>
      <c r="I16" s="42"/>
      <c r="J16" s="27" t="str">
        <f t="shared" si="1"/>
        <v/>
      </c>
      <c r="K16" s="42"/>
      <c r="L16" s="27" t="str">
        <f t="shared" si="2"/>
        <v/>
      </c>
      <c r="M16" s="28"/>
      <c r="N16" s="24"/>
      <c r="O16" s="27" t="str">
        <f t="shared" si="3"/>
        <v/>
      </c>
      <c r="P16" s="9"/>
      <c r="Q16" s="23"/>
      <c r="R16" s="27" t="str">
        <f t="shared" si="4"/>
        <v/>
      </c>
      <c r="S16" s="28"/>
      <c r="T16" s="24"/>
      <c r="U16" s="27" t="str">
        <f t="shared" si="5"/>
        <v/>
      </c>
      <c r="V16" s="29">
        <f t="shared" si="6"/>
        <v>0</v>
      </c>
      <c r="W16" s="29">
        <f t="shared" si="7"/>
        <v>0</v>
      </c>
      <c r="X16" s="27">
        <f t="shared" si="8"/>
        <v>0</v>
      </c>
      <c r="Y16" s="28"/>
      <c r="Z16" s="24"/>
      <c r="AA16" s="29">
        <f t="shared" si="9"/>
        <v>0</v>
      </c>
      <c r="AB16" s="27">
        <f t="shared" si="10"/>
        <v>0</v>
      </c>
      <c r="AC16" s="6"/>
      <c r="AD16" s="6"/>
      <c r="AE16" s="6"/>
      <c r="AF16" s="6"/>
    </row>
    <row r="17" spans="1:28" ht="22.5" customHeight="1" x14ac:dyDescent="0.2">
      <c r="A17">
        <v>12</v>
      </c>
      <c r="B17" s="7" t="s">
        <v>31</v>
      </c>
      <c r="C17" s="5">
        <v>0</v>
      </c>
      <c r="D17" s="10"/>
      <c r="E17" s="10"/>
      <c r="F17" s="10"/>
      <c r="G17" s="24"/>
      <c r="H17" s="27" t="str">
        <f t="shared" si="0"/>
        <v/>
      </c>
      <c r="I17" s="42"/>
      <c r="J17" s="27" t="str">
        <f t="shared" si="1"/>
        <v/>
      </c>
      <c r="K17" s="42"/>
      <c r="L17" s="27" t="str">
        <f t="shared" si="2"/>
        <v/>
      </c>
      <c r="M17" s="28"/>
      <c r="N17" s="24"/>
      <c r="O17" s="27" t="str">
        <f t="shared" si="3"/>
        <v/>
      </c>
      <c r="P17" s="9"/>
      <c r="Q17" s="23"/>
      <c r="R17" s="27" t="str">
        <f t="shared" si="4"/>
        <v/>
      </c>
      <c r="S17" s="28"/>
      <c r="T17" s="24"/>
      <c r="U17" s="27" t="str">
        <f t="shared" si="5"/>
        <v/>
      </c>
      <c r="V17" s="29">
        <f t="shared" si="6"/>
        <v>0</v>
      </c>
      <c r="W17" s="29">
        <f t="shared" si="7"/>
        <v>0</v>
      </c>
      <c r="X17" s="27">
        <f t="shared" si="8"/>
        <v>0</v>
      </c>
      <c r="Y17" s="28"/>
      <c r="Z17" s="24"/>
      <c r="AA17" s="29">
        <f t="shared" si="9"/>
        <v>0</v>
      </c>
      <c r="AB17" s="27">
        <f t="shared" si="10"/>
        <v>0</v>
      </c>
    </row>
    <row r="18" spans="1:28" ht="22.5" customHeight="1" x14ac:dyDescent="0.2">
      <c r="A18">
        <v>13</v>
      </c>
      <c r="B18" s="7" t="s">
        <v>29</v>
      </c>
      <c r="C18" s="5">
        <v>-28</v>
      </c>
      <c r="D18" s="10" t="s">
        <v>61</v>
      </c>
      <c r="E18" s="10" t="s">
        <v>61</v>
      </c>
      <c r="F18" s="10" t="s">
        <v>61</v>
      </c>
      <c r="G18" s="24"/>
      <c r="H18" s="27">
        <f t="shared" si="0"/>
        <v>2</v>
      </c>
      <c r="I18" s="42"/>
      <c r="J18" s="27">
        <f t="shared" si="1"/>
        <v>2</v>
      </c>
      <c r="K18" s="42">
        <v>1</v>
      </c>
      <c r="L18" s="27">
        <f t="shared" si="2"/>
        <v>4</v>
      </c>
      <c r="M18" s="28">
        <v>2</v>
      </c>
      <c r="N18" s="24">
        <v>1</v>
      </c>
      <c r="O18" s="27">
        <f t="shared" si="3"/>
        <v>6</v>
      </c>
      <c r="P18" s="9"/>
      <c r="Q18" s="23"/>
      <c r="R18" s="27" t="str">
        <f t="shared" si="4"/>
        <v/>
      </c>
      <c r="S18" s="28">
        <v>1</v>
      </c>
      <c r="T18" s="24">
        <v>1</v>
      </c>
      <c r="U18" s="27">
        <f t="shared" si="5"/>
        <v>8</v>
      </c>
      <c r="V18" s="29">
        <f t="shared" si="6"/>
        <v>-6</v>
      </c>
      <c r="W18" s="29">
        <f t="shared" si="7"/>
        <v>3</v>
      </c>
      <c r="X18" s="27">
        <f t="shared" si="8"/>
        <v>-6</v>
      </c>
      <c r="Y18" s="28"/>
      <c r="Z18" s="24"/>
      <c r="AA18" s="29">
        <f t="shared" si="9"/>
        <v>0</v>
      </c>
      <c r="AB18" s="27">
        <f t="shared" si="10"/>
        <v>-6</v>
      </c>
    </row>
  </sheetData>
  <sortState ref="B5:AB17">
    <sortCondition descending="1" ref="X5:X17"/>
  </sortState>
  <mergeCells count="18">
    <mergeCell ref="G4:H4"/>
    <mergeCell ref="B4:B5"/>
    <mergeCell ref="C4:C5"/>
    <mergeCell ref="D4:D5"/>
    <mergeCell ref="E4:E5"/>
    <mergeCell ref="F4:F5"/>
    <mergeCell ref="S4:U4"/>
    <mergeCell ref="M4:O4"/>
    <mergeCell ref="P4:R4"/>
    <mergeCell ref="I4:J4"/>
    <mergeCell ref="K4:L4"/>
    <mergeCell ref="AB4:AB5"/>
    <mergeCell ref="V4:V5"/>
    <mergeCell ref="W4:W5"/>
    <mergeCell ref="X4:X5"/>
    <mergeCell ref="Y4:Y5"/>
    <mergeCell ref="Z4:Z5"/>
    <mergeCell ref="AA4:AA5"/>
  </mergeCells>
  <phoneticPr fontId="12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 xml:space="preserve">&amp;C
</oddHeader>
  </headerFooter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"/>
  <sheetViews>
    <sheetView zoomScaleNormal="100" workbookViewId="0">
      <selection activeCell="E12" sqref="E12"/>
    </sheetView>
  </sheetViews>
  <sheetFormatPr defaultRowHeight="17.25" x14ac:dyDescent="0.2"/>
  <cols>
    <col min="1" max="1" width="3.3984375" bestFit="1" customWidth="1"/>
    <col min="2" max="2" width="15.3984375" customWidth="1"/>
    <col min="3" max="3" width="5.5" customWidth="1"/>
    <col min="4" max="21" width="4.296875" customWidth="1"/>
    <col min="22" max="23" width="8" customWidth="1"/>
    <col min="24" max="24" width="8.796875" customWidth="1"/>
    <col min="25" max="25" width="4" customWidth="1"/>
    <col min="26" max="28" width="5.09765625" customWidth="1"/>
  </cols>
  <sheetData>
    <row r="1" spans="1:37" ht="22.5" customHeight="1" x14ac:dyDescent="0.2">
      <c r="B1" s="55" t="str">
        <f>+'9人制女子 '!B1</f>
        <v>平成27年度茨城県バレーボール協会（クラブ連）最優秀選手・優秀選手選考資料</v>
      </c>
      <c r="C1" s="2"/>
      <c r="D1" s="3"/>
      <c r="E1" s="3"/>
      <c r="F1" s="3"/>
      <c r="G1" s="2"/>
      <c r="H1" s="2"/>
      <c r="I1" s="2"/>
      <c r="J1" s="4"/>
      <c r="K1" s="2"/>
      <c r="L1" s="4"/>
      <c r="M1" s="3"/>
      <c r="N1" s="2"/>
      <c r="O1" s="4"/>
      <c r="P1" s="2" t="s">
        <v>33</v>
      </c>
      <c r="Q1" s="3"/>
      <c r="R1" s="4"/>
      <c r="S1" s="4"/>
      <c r="T1" s="2"/>
      <c r="U1" s="4"/>
      <c r="V1" s="1"/>
      <c r="W1" s="2"/>
      <c r="X1" s="13" t="str">
        <f>+'9人制女子 '!X1</f>
        <v>（注）指参１以下は（得計－前繰越）／２</v>
      </c>
      <c r="Y1" s="6"/>
      <c r="Z1" s="1"/>
      <c r="AA1" s="1"/>
      <c r="AB1" s="1"/>
      <c r="AC1" s="6"/>
      <c r="AD1" s="6"/>
      <c r="AE1" s="6" t="s">
        <v>25</v>
      </c>
      <c r="AF1" s="6"/>
    </row>
    <row r="2" spans="1:37" ht="22.5" customHeight="1" x14ac:dyDescent="0.2">
      <c r="B2" s="31" t="str">
        <f>+'9人制女子 '!B2</f>
        <v>「優秀選手選出申し合わせ規定により」得点計算は、数字は2倍。参加○は2点。2回出場◎4点。　県外は全て前項の2倍。選考は、春、ｸﾗﾌﾞ、秋が指定参加で2以上の参加より選出し選考委員会で決定</v>
      </c>
      <c r="C2" s="6"/>
      <c r="D2" s="6"/>
      <c r="E2" s="3"/>
      <c r="F2" s="3"/>
      <c r="G2" s="2"/>
      <c r="H2" s="2"/>
      <c r="I2" s="2"/>
      <c r="J2" s="4"/>
      <c r="K2" s="2"/>
      <c r="L2" s="4"/>
      <c r="M2" s="3"/>
      <c r="N2" s="2"/>
      <c r="O2" s="4"/>
      <c r="P2" s="2"/>
      <c r="Q2" s="3"/>
      <c r="R2" s="4"/>
      <c r="S2" s="4"/>
      <c r="T2" s="2"/>
      <c r="U2" s="4"/>
      <c r="V2" s="1"/>
      <c r="W2" s="2"/>
      <c r="X2" s="13"/>
      <c r="Y2" s="6"/>
      <c r="Z2" s="1"/>
      <c r="AA2" s="1"/>
      <c r="AB2" s="1"/>
      <c r="AC2" s="6"/>
      <c r="AD2" s="6"/>
      <c r="AE2" s="6"/>
      <c r="AF2" s="6"/>
    </row>
    <row r="3" spans="1:37" ht="22.5" customHeight="1" x14ac:dyDescent="0.2">
      <c r="B3" s="22"/>
      <c r="C3" s="45" t="str">
        <f>+'9人制女子 '!C3</f>
        <v>クラブ主催3大会優勝チームに4点準優勝2点を加える。全国クラブおよぼ関東大会は1勝につき８点とする</v>
      </c>
      <c r="D3" s="14"/>
      <c r="E3" s="14"/>
      <c r="F3" s="14"/>
      <c r="G3" s="15"/>
      <c r="H3" s="15"/>
      <c r="I3" s="15"/>
      <c r="J3" s="16"/>
      <c r="K3" s="15"/>
      <c r="L3" s="16"/>
      <c r="M3" s="14"/>
      <c r="N3" s="15"/>
      <c r="O3" s="17"/>
      <c r="P3" s="15"/>
      <c r="Q3" s="15"/>
      <c r="R3" s="16"/>
      <c r="S3" s="18"/>
      <c r="T3" s="18"/>
      <c r="U3" s="19"/>
      <c r="V3" s="21"/>
      <c r="W3" s="20"/>
      <c r="X3" s="20"/>
      <c r="Y3" s="12"/>
      <c r="Z3" s="12"/>
      <c r="AA3" s="12"/>
      <c r="AB3" s="12"/>
      <c r="AC3" s="20"/>
      <c r="AD3" s="20"/>
      <c r="AE3" s="30" t="s">
        <v>23</v>
      </c>
      <c r="AF3" s="30">
        <v>2</v>
      </c>
      <c r="AH3" t="e">
        <f>+#REF!</f>
        <v>#REF!</v>
      </c>
      <c r="AI3" t="e">
        <f>+#REF!</f>
        <v>#REF!</v>
      </c>
      <c r="AK3" t="e">
        <f>+#REF!</f>
        <v>#REF!</v>
      </c>
    </row>
    <row r="4" spans="1:37" ht="21.75" customHeight="1" x14ac:dyDescent="0.2">
      <c r="B4" s="69" t="s">
        <v>0</v>
      </c>
      <c r="C4" s="69" t="s">
        <v>1</v>
      </c>
      <c r="D4" s="69" t="s">
        <v>2</v>
      </c>
      <c r="E4" s="69" t="s">
        <v>3</v>
      </c>
      <c r="F4" s="71" t="s">
        <v>4</v>
      </c>
      <c r="G4" s="60" t="s">
        <v>68</v>
      </c>
      <c r="H4" s="61"/>
      <c r="I4" s="60" t="s">
        <v>69</v>
      </c>
      <c r="J4" s="61"/>
      <c r="K4" s="60" t="s">
        <v>70</v>
      </c>
      <c r="L4" s="62"/>
      <c r="M4" s="63" t="s">
        <v>72</v>
      </c>
      <c r="N4" s="63"/>
      <c r="O4" s="64"/>
      <c r="P4" s="60" t="s">
        <v>77</v>
      </c>
      <c r="Q4" s="60"/>
      <c r="R4" s="61"/>
      <c r="S4" s="60" t="s">
        <v>71</v>
      </c>
      <c r="T4" s="60"/>
      <c r="U4" s="62"/>
      <c r="V4" s="58" t="s">
        <v>8</v>
      </c>
      <c r="W4" s="58" t="s">
        <v>9</v>
      </c>
      <c r="X4" s="65" t="s">
        <v>10</v>
      </c>
      <c r="Y4" s="67" t="s">
        <v>11</v>
      </c>
      <c r="Z4" s="68" t="s">
        <v>12</v>
      </c>
      <c r="AA4" s="58" t="s">
        <v>13</v>
      </c>
      <c r="AB4" s="58" t="s">
        <v>14</v>
      </c>
      <c r="AC4" s="20"/>
      <c r="AD4" s="20"/>
      <c r="AE4" s="30"/>
      <c r="AF4" s="30"/>
    </row>
    <row r="5" spans="1:37" ht="21.75" customHeight="1" x14ac:dyDescent="0.2">
      <c r="B5" s="70"/>
      <c r="C5" s="70"/>
      <c r="D5" s="70"/>
      <c r="E5" s="70"/>
      <c r="F5" s="70"/>
      <c r="G5" s="37" t="s">
        <v>5</v>
      </c>
      <c r="H5" s="26" t="s">
        <v>73</v>
      </c>
      <c r="I5" s="37" t="s">
        <v>5</v>
      </c>
      <c r="J5" s="26" t="s">
        <v>73</v>
      </c>
      <c r="K5" s="37" t="s">
        <v>5</v>
      </c>
      <c r="L5" s="26" t="s">
        <v>73</v>
      </c>
      <c r="M5" s="48" t="s">
        <v>6</v>
      </c>
      <c r="N5" s="49" t="s">
        <v>5</v>
      </c>
      <c r="O5" s="52" t="s">
        <v>74</v>
      </c>
      <c r="P5" s="50" t="s">
        <v>76</v>
      </c>
      <c r="Q5" s="51" t="s">
        <v>75</v>
      </c>
      <c r="R5" s="53" t="s">
        <v>73</v>
      </c>
      <c r="S5" s="48" t="s">
        <v>6</v>
      </c>
      <c r="T5" s="51" t="s">
        <v>5</v>
      </c>
      <c r="U5" s="54" t="s">
        <v>7</v>
      </c>
      <c r="V5" s="59"/>
      <c r="W5" s="59"/>
      <c r="X5" s="66"/>
      <c r="Y5" s="67"/>
      <c r="Z5" s="68"/>
      <c r="AA5" s="59"/>
      <c r="AB5" s="59"/>
      <c r="AC5" s="11"/>
      <c r="AD5" s="11"/>
      <c r="AE5" s="30" t="s">
        <v>24</v>
      </c>
      <c r="AF5" s="30">
        <v>4</v>
      </c>
    </row>
    <row r="6" spans="1:37" ht="22.5" customHeight="1" x14ac:dyDescent="0.2">
      <c r="A6">
        <v>1</v>
      </c>
      <c r="B6" s="7" t="s">
        <v>59</v>
      </c>
      <c r="C6" s="5">
        <v>28</v>
      </c>
      <c r="D6" s="10" t="s">
        <v>61</v>
      </c>
      <c r="E6" s="10" t="s">
        <v>61</v>
      </c>
      <c r="F6" s="10"/>
      <c r="G6" s="24"/>
      <c r="H6" s="27">
        <f t="shared" ref="H6:H11" si="0">IF(D6="","",+VLOOKUP(D6,$AE$3:$AF$5,2)+(G6*2))</f>
        <v>2</v>
      </c>
      <c r="I6" s="25"/>
      <c r="J6" s="27">
        <f t="shared" ref="J6:J11" si="1">IF(E6="","",+VLOOKUP(E6,$AE$3:$AF$5,2)+(I6*2))</f>
        <v>2</v>
      </c>
      <c r="K6" s="25"/>
      <c r="L6" s="27" t="str">
        <f t="shared" ref="L6:L11" si="2">IF(F6="","",+VLOOKUP(F6,$AE$3:$AF$5,2)+(K6*2))</f>
        <v/>
      </c>
      <c r="M6" s="9"/>
      <c r="N6" s="23"/>
      <c r="O6" s="27" t="str">
        <f t="shared" ref="O6:O11" si="3">IF(M6=0,"",+M6*2+N6*2)</f>
        <v/>
      </c>
      <c r="P6" s="9"/>
      <c r="Q6" s="23"/>
      <c r="R6" s="27" t="str">
        <f t="shared" ref="R6:R11" si="4">IF(P6=0,"",+P6*2+Q6*2)</f>
        <v/>
      </c>
      <c r="S6" s="9">
        <v>1</v>
      </c>
      <c r="T6" s="24"/>
      <c r="U6" s="27">
        <f t="shared" ref="U6:U11" si="5">IF(S6=0,"",+S6*4+T6*4)</f>
        <v>4</v>
      </c>
      <c r="V6" s="29">
        <f t="shared" ref="V6:V11" si="6">IF(U6="",0,U6)+IF(R6="",0,R6)+IF(O6="",0,O6)+IF(L6="",0,L6)+IF(J6="",0,J6)+IF(H6="",0,H6)+IF(C6="",0,C6)</f>
        <v>36</v>
      </c>
      <c r="W6" s="29">
        <f t="shared" ref="W6:W11" si="7">COUNTA(D6:F6)</f>
        <v>2</v>
      </c>
      <c r="X6" s="27">
        <f t="shared" ref="X6:X11" si="8">IF(W6&lt;2,(V6-C6)/2,+V6)</f>
        <v>36</v>
      </c>
      <c r="Y6" s="28"/>
      <c r="Z6" s="24"/>
      <c r="AA6" s="29">
        <f t="shared" ref="AA6:AA11" si="9">Z6*Y6</f>
        <v>0</v>
      </c>
      <c r="AB6" s="27">
        <f t="shared" ref="AB6:AB11" si="10">IF(W6&lt;2,0,+X6-AA6)</f>
        <v>36</v>
      </c>
      <c r="AC6" s="6">
        <f>+X6+X7+X10+X11</f>
        <v>66</v>
      </c>
      <c r="AD6" s="6">
        <v>6</v>
      </c>
      <c r="AE6" s="6">
        <f>+AC6/AD6</f>
        <v>11</v>
      </c>
      <c r="AF6" s="6"/>
    </row>
    <row r="7" spans="1:37" ht="22.5" customHeight="1" x14ac:dyDescent="0.2">
      <c r="A7">
        <v>2</v>
      </c>
      <c r="B7" s="7" t="s">
        <v>57</v>
      </c>
      <c r="C7" s="5">
        <v>0</v>
      </c>
      <c r="D7" s="10" t="s">
        <v>61</v>
      </c>
      <c r="E7" s="10" t="s">
        <v>61</v>
      </c>
      <c r="F7" s="10" t="s">
        <v>61</v>
      </c>
      <c r="G7" s="24">
        <v>4</v>
      </c>
      <c r="H7" s="27">
        <f t="shared" si="0"/>
        <v>10</v>
      </c>
      <c r="I7" s="25">
        <v>2</v>
      </c>
      <c r="J7" s="27">
        <f t="shared" si="1"/>
        <v>6</v>
      </c>
      <c r="K7" s="25">
        <v>4</v>
      </c>
      <c r="L7" s="27">
        <f t="shared" si="2"/>
        <v>10</v>
      </c>
      <c r="M7" s="9"/>
      <c r="N7" s="23"/>
      <c r="O7" s="27" t="str">
        <f t="shared" si="3"/>
        <v/>
      </c>
      <c r="P7" s="9"/>
      <c r="Q7" s="23"/>
      <c r="R7" s="27" t="str">
        <f t="shared" si="4"/>
        <v/>
      </c>
      <c r="S7" s="9">
        <v>1</v>
      </c>
      <c r="T7" s="24"/>
      <c r="U7" s="27">
        <f t="shared" si="5"/>
        <v>4</v>
      </c>
      <c r="V7" s="29">
        <f t="shared" si="6"/>
        <v>30</v>
      </c>
      <c r="W7" s="29">
        <f t="shared" si="7"/>
        <v>3</v>
      </c>
      <c r="X7" s="27">
        <f t="shared" si="8"/>
        <v>30</v>
      </c>
      <c r="Y7" s="28"/>
      <c r="Z7" s="24"/>
      <c r="AA7" s="29">
        <f t="shared" si="9"/>
        <v>0</v>
      </c>
      <c r="AB7" s="27">
        <f t="shared" si="10"/>
        <v>30</v>
      </c>
      <c r="AC7" s="6"/>
      <c r="AD7" s="8"/>
      <c r="AE7" s="6"/>
      <c r="AF7" s="6"/>
    </row>
    <row r="8" spans="1:37" ht="22.5" customHeight="1" x14ac:dyDescent="0.2">
      <c r="A8">
        <v>3</v>
      </c>
      <c r="B8" s="7" t="s">
        <v>67</v>
      </c>
      <c r="C8" s="5">
        <v>0</v>
      </c>
      <c r="D8" s="10"/>
      <c r="E8" s="10" t="s">
        <v>61</v>
      </c>
      <c r="F8" s="10"/>
      <c r="G8" s="24"/>
      <c r="H8" s="27" t="str">
        <f t="shared" si="0"/>
        <v/>
      </c>
      <c r="I8" s="25">
        <v>4</v>
      </c>
      <c r="J8" s="27">
        <f t="shared" si="1"/>
        <v>10</v>
      </c>
      <c r="K8" s="25"/>
      <c r="L8" s="27" t="str">
        <f t="shared" si="2"/>
        <v/>
      </c>
      <c r="M8" s="9"/>
      <c r="N8" s="23"/>
      <c r="O8" s="27" t="str">
        <f t="shared" si="3"/>
        <v/>
      </c>
      <c r="P8" s="9"/>
      <c r="Q8" s="23"/>
      <c r="R8" s="27" t="str">
        <f t="shared" si="4"/>
        <v/>
      </c>
      <c r="S8" s="9">
        <v>3</v>
      </c>
      <c r="T8" s="24"/>
      <c r="U8" s="27">
        <f t="shared" si="5"/>
        <v>12</v>
      </c>
      <c r="V8" s="29">
        <f t="shared" si="6"/>
        <v>22</v>
      </c>
      <c r="W8" s="29">
        <f t="shared" si="7"/>
        <v>1</v>
      </c>
      <c r="X8" s="27">
        <f t="shared" si="8"/>
        <v>11</v>
      </c>
      <c r="Y8" s="28"/>
      <c r="Z8" s="24"/>
      <c r="AA8" s="29">
        <f t="shared" si="9"/>
        <v>0</v>
      </c>
      <c r="AB8" s="27">
        <f t="shared" si="10"/>
        <v>0</v>
      </c>
      <c r="AC8" s="6"/>
      <c r="AD8" s="6"/>
      <c r="AE8" s="6"/>
      <c r="AF8" s="6"/>
    </row>
    <row r="9" spans="1:37" ht="22.5" customHeight="1" x14ac:dyDescent="0.2">
      <c r="A9">
        <v>4</v>
      </c>
      <c r="B9" s="7" t="s">
        <v>58</v>
      </c>
      <c r="C9" s="5">
        <v>48</v>
      </c>
      <c r="D9" s="10" t="s">
        <v>61</v>
      </c>
      <c r="E9" s="10"/>
      <c r="F9" s="10"/>
      <c r="G9" s="24"/>
      <c r="H9" s="27">
        <f t="shared" si="0"/>
        <v>2</v>
      </c>
      <c r="I9" s="25"/>
      <c r="J9" s="27" t="str">
        <f t="shared" si="1"/>
        <v/>
      </c>
      <c r="K9" s="25"/>
      <c r="L9" s="27" t="str">
        <f t="shared" si="2"/>
        <v/>
      </c>
      <c r="M9" s="9"/>
      <c r="N9" s="23"/>
      <c r="O9" s="27" t="str">
        <f t="shared" si="3"/>
        <v/>
      </c>
      <c r="P9" s="9"/>
      <c r="Q9" s="23"/>
      <c r="R9" s="27" t="str">
        <f t="shared" si="4"/>
        <v/>
      </c>
      <c r="S9" s="9"/>
      <c r="T9" s="24"/>
      <c r="U9" s="27" t="str">
        <f t="shared" si="5"/>
        <v/>
      </c>
      <c r="V9" s="29">
        <f t="shared" si="6"/>
        <v>50</v>
      </c>
      <c r="W9" s="29">
        <f t="shared" si="7"/>
        <v>1</v>
      </c>
      <c r="X9" s="27">
        <f t="shared" si="8"/>
        <v>1</v>
      </c>
      <c r="Y9" s="28"/>
      <c r="Z9" s="24"/>
      <c r="AA9" s="29">
        <f t="shared" si="9"/>
        <v>0</v>
      </c>
      <c r="AB9" s="27">
        <f t="shared" si="10"/>
        <v>0</v>
      </c>
      <c r="AC9" s="6"/>
      <c r="AD9" s="6"/>
      <c r="AE9" s="6"/>
      <c r="AF9" s="6"/>
    </row>
    <row r="10" spans="1:37" ht="22.5" customHeight="1" x14ac:dyDescent="0.2">
      <c r="A10">
        <v>5</v>
      </c>
      <c r="B10" s="32" t="s">
        <v>45</v>
      </c>
      <c r="C10" s="5">
        <v>0</v>
      </c>
      <c r="D10" s="10"/>
      <c r="E10" s="10"/>
      <c r="F10" s="10"/>
      <c r="G10" s="24"/>
      <c r="H10" s="27" t="str">
        <f t="shared" si="0"/>
        <v/>
      </c>
      <c r="I10" s="25"/>
      <c r="J10" s="27" t="str">
        <f t="shared" si="1"/>
        <v/>
      </c>
      <c r="K10" s="25"/>
      <c r="L10" s="27" t="str">
        <f t="shared" si="2"/>
        <v/>
      </c>
      <c r="M10" s="9"/>
      <c r="N10" s="23"/>
      <c r="O10" s="27" t="str">
        <f t="shared" si="3"/>
        <v/>
      </c>
      <c r="P10" s="9"/>
      <c r="Q10" s="23"/>
      <c r="R10" s="27" t="str">
        <f t="shared" si="4"/>
        <v/>
      </c>
      <c r="S10" s="9"/>
      <c r="T10" s="24"/>
      <c r="U10" s="27" t="str">
        <f t="shared" si="5"/>
        <v/>
      </c>
      <c r="V10" s="29">
        <f t="shared" si="6"/>
        <v>0</v>
      </c>
      <c r="W10" s="29">
        <f t="shared" si="7"/>
        <v>0</v>
      </c>
      <c r="X10" s="27">
        <f t="shared" si="8"/>
        <v>0</v>
      </c>
      <c r="Y10" s="28"/>
      <c r="Z10" s="24"/>
      <c r="AA10" s="29">
        <f t="shared" si="9"/>
        <v>0</v>
      </c>
      <c r="AB10" s="27">
        <f t="shared" si="10"/>
        <v>0</v>
      </c>
      <c r="AC10" s="6"/>
      <c r="AD10" s="6"/>
      <c r="AE10" s="6"/>
      <c r="AF10" s="6"/>
    </row>
    <row r="11" spans="1:37" ht="22.5" customHeight="1" x14ac:dyDescent="0.2">
      <c r="A11">
        <v>6</v>
      </c>
      <c r="B11" s="7" t="s">
        <v>60</v>
      </c>
      <c r="C11" s="5">
        <v>0</v>
      </c>
      <c r="D11" s="10"/>
      <c r="E11" s="10"/>
      <c r="F11" s="10"/>
      <c r="G11" s="24"/>
      <c r="H11" s="27" t="str">
        <f t="shared" si="0"/>
        <v/>
      </c>
      <c r="I11" s="25"/>
      <c r="J11" s="27" t="str">
        <f t="shared" si="1"/>
        <v/>
      </c>
      <c r="K11" s="25"/>
      <c r="L11" s="27" t="str">
        <f t="shared" si="2"/>
        <v/>
      </c>
      <c r="M11" s="9"/>
      <c r="N11" s="23"/>
      <c r="O11" s="27" t="str">
        <f t="shared" si="3"/>
        <v/>
      </c>
      <c r="P11" s="9"/>
      <c r="Q11" s="23"/>
      <c r="R11" s="27" t="str">
        <f t="shared" si="4"/>
        <v/>
      </c>
      <c r="S11" s="9"/>
      <c r="T11" s="24"/>
      <c r="U11" s="27" t="str">
        <f t="shared" si="5"/>
        <v/>
      </c>
      <c r="V11" s="29">
        <f t="shared" si="6"/>
        <v>0</v>
      </c>
      <c r="W11" s="29">
        <f t="shared" si="7"/>
        <v>0</v>
      </c>
      <c r="X11" s="27">
        <f t="shared" si="8"/>
        <v>0</v>
      </c>
      <c r="Y11" s="28"/>
      <c r="Z11" s="24"/>
      <c r="AA11" s="29">
        <f t="shared" si="9"/>
        <v>0</v>
      </c>
      <c r="AB11" s="27">
        <f t="shared" si="10"/>
        <v>0</v>
      </c>
      <c r="AC11" s="6"/>
      <c r="AD11" s="6"/>
      <c r="AE11" s="6"/>
      <c r="AF11" s="6"/>
    </row>
  </sheetData>
  <sortState ref="B5:AB10">
    <sortCondition descending="1" ref="X5:X10"/>
  </sortState>
  <mergeCells count="18">
    <mergeCell ref="G4:H4"/>
    <mergeCell ref="B4:B5"/>
    <mergeCell ref="C4:C5"/>
    <mergeCell ref="D4:D5"/>
    <mergeCell ref="E4:E5"/>
    <mergeCell ref="F4:F5"/>
    <mergeCell ref="AB4:AB5"/>
    <mergeCell ref="I4:J4"/>
    <mergeCell ref="K4:L4"/>
    <mergeCell ref="M4:O4"/>
    <mergeCell ref="P4:R4"/>
    <mergeCell ref="S4:U4"/>
    <mergeCell ref="V4:V5"/>
    <mergeCell ref="W4:W5"/>
    <mergeCell ref="X4:X5"/>
    <mergeCell ref="Y4:Y5"/>
    <mergeCell ref="Z4:Z5"/>
    <mergeCell ref="AA4:AA5"/>
  </mergeCells>
  <phoneticPr fontId="12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 xml:space="preserve">&amp;C
</oddHeader>
  </headerFooter>
  <colBreaks count="1" manualBreakCount="1">
    <brk id="2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"/>
  <sheetViews>
    <sheetView tabSelected="1" zoomScaleNormal="100" workbookViewId="0">
      <selection activeCell="V6" sqref="V6"/>
    </sheetView>
  </sheetViews>
  <sheetFormatPr defaultRowHeight="17.25" x14ac:dyDescent="0.2"/>
  <cols>
    <col min="1" max="1" width="3.3984375" bestFit="1" customWidth="1"/>
    <col min="2" max="2" width="15.3984375" customWidth="1"/>
    <col min="3" max="3" width="5.5" customWidth="1"/>
    <col min="4" max="21" width="4.296875" customWidth="1"/>
    <col min="22" max="23" width="8" customWidth="1"/>
    <col min="24" max="24" width="8.796875" customWidth="1"/>
    <col min="25" max="25" width="4" customWidth="1"/>
    <col min="26" max="28" width="5.09765625" customWidth="1"/>
  </cols>
  <sheetData>
    <row r="1" spans="1:37" ht="22.5" customHeight="1" x14ac:dyDescent="0.2">
      <c r="B1" s="56" t="str">
        <f>+'6人制男子'!B1</f>
        <v>平成27年度茨城県バレーボール協会（クラブ連）最優秀選手・優秀選手選考資料</v>
      </c>
      <c r="C1" s="2"/>
      <c r="D1" s="3"/>
      <c r="E1" s="3"/>
      <c r="F1" s="3"/>
      <c r="G1" s="2"/>
      <c r="H1" s="2"/>
      <c r="I1" s="2"/>
      <c r="J1" s="4"/>
      <c r="K1" s="2"/>
      <c r="L1" s="4"/>
      <c r="M1" s="3"/>
      <c r="N1" s="2"/>
      <c r="O1" s="4"/>
      <c r="P1" s="55" t="s">
        <v>34</v>
      </c>
      <c r="R1" s="4"/>
      <c r="S1" s="4"/>
      <c r="T1" s="2"/>
      <c r="U1" s="4"/>
      <c r="V1" s="1"/>
      <c r="W1" s="2"/>
      <c r="X1" s="13" t="str">
        <f>+'6人制男子'!X1</f>
        <v>（注）指参１以下は（得計－前繰越）／２</v>
      </c>
      <c r="Y1" s="6"/>
      <c r="Z1" s="1"/>
      <c r="AA1" s="1"/>
      <c r="AB1" s="1"/>
      <c r="AC1" s="6"/>
      <c r="AD1" s="6"/>
      <c r="AE1" s="6" t="s">
        <v>25</v>
      </c>
      <c r="AF1" s="6"/>
    </row>
    <row r="2" spans="1:37" ht="22.5" customHeight="1" x14ac:dyDescent="0.2">
      <c r="B2" s="46" t="str">
        <f>+'6人制男子'!B2</f>
        <v>「優秀選手選出申し合わせ規定により」得点計算は、数字は2倍。参加○は2点。2回出場◎4点。　県外は全て前項の2倍。選考は、春、ｸﾗﾌﾞ、秋が指定参加で2以上の参加より選出し選考委員会で決定</v>
      </c>
      <c r="C2" s="6"/>
      <c r="D2" s="6"/>
      <c r="E2" s="3"/>
      <c r="F2" s="3"/>
      <c r="G2" s="2"/>
      <c r="H2" s="2"/>
      <c r="I2" s="2"/>
      <c r="J2" s="4"/>
      <c r="K2" s="2"/>
      <c r="L2" s="4"/>
      <c r="M2" s="3"/>
      <c r="N2" s="2"/>
      <c r="O2" s="4"/>
      <c r="P2" s="2"/>
      <c r="Q2" s="3"/>
      <c r="R2" s="4"/>
      <c r="S2" s="4"/>
      <c r="T2" s="2"/>
      <c r="U2" s="4"/>
      <c r="V2" s="1"/>
      <c r="W2" s="2"/>
      <c r="X2" s="13"/>
      <c r="Y2" s="6"/>
      <c r="Z2" s="1"/>
      <c r="AA2" s="1"/>
      <c r="AB2" s="1"/>
      <c r="AC2" s="6"/>
      <c r="AD2" s="6"/>
      <c r="AE2" s="6"/>
      <c r="AF2" s="6"/>
    </row>
    <row r="3" spans="1:37" ht="22.5" customHeight="1" x14ac:dyDescent="0.2">
      <c r="B3" s="22"/>
      <c r="C3" s="45" t="str">
        <f>+'6人制男子'!C3</f>
        <v>クラブ主催3大会優勝チームに4点準優勝2点を加える。全国クラブおよぼ関東大会は1勝につき８点とする</v>
      </c>
      <c r="D3" s="14"/>
      <c r="E3" s="14"/>
      <c r="F3" s="14"/>
      <c r="G3" s="15"/>
      <c r="H3" s="15"/>
      <c r="I3" s="15"/>
      <c r="J3" s="16"/>
      <c r="K3" s="15"/>
      <c r="L3" s="16"/>
      <c r="M3" s="14"/>
      <c r="N3" s="15"/>
      <c r="O3" s="17"/>
      <c r="P3" s="15"/>
      <c r="Q3" s="15"/>
      <c r="R3" s="16"/>
      <c r="S3" s="18"/>
      <c r="T3" s="18"/>
      <c r="U3" s="19"/>
      <c r="V3" s="21"/>
      <c r="W3" s="20"/>
      <c r="X3" s="20"/>
      <c r="Y3" s="12"/>
      <c r="Z3" s="12"/>
      <c r="AA3" s="12"/>
      <c r="AB3" s="12"/>
      <c r="AC3" s="20"/>
      <c r="AD3" s="20"/>
      <c r="AE3" s="30" t="s">
        <v>23</v>
      </c>
      <c r="AF3" s="30">
        <v>2</v>
      </c>
      <c r="AH3" t="e">
        <f>+#REF!</f>
        <v>#REF!</v>
      </c>
      <c r="AI3" t="e">
        <f>+#REF!</f>
        <v>#REF!</v>
      </c>
      <c r="AK3" t="e">
        <f>+#REF!</f>
        <v>#REF!</v>
      </c>
    </row>
    <row r="4" spans="1:37" ht="21.75" customHeight="1" x14ac:dyDescent="0.2">
      <c r="B4" s="69" t="s">
        <v>0</v>
      </c>
      <c r="C4" s="69" t="s">
        <v>1</v>
      </c>
      <c r="D4" s="69" t="s">
        <v>2</v>
      </c>
      <c r="E4" s="69" t="s">
        <v>3</v>
      </c>
      <c r="F4" s="71" t="s">
        <v>4</v>
      </c>
      <c r="G4" s="60" t="s">
        <v>68</v>
      </c>
      <c r="H4" s="61"/>
      <c r="I4" s="60" t="s">
        <v>69</v>
      </c>
      <c r="J4" s="61"/>
      <c r="K4" s="60" t="s">
        <v>70</v>
      </c>
      <c r="L4" s="62"/>
      <c r="M4" s="63" t="s">
        <v>72</v>
      </c>
      <c r="N4" s="63"/>
      <c r="O4" s="64"/>
      <c r="P4" s="60" t="s">
        <v>77</v>
      </c>
      <c r="Q4" s="60"/>
      <c r="R4" s="61"/>
      <c r="S4" s="60" t="s">
        <v>71</v>
      </c>
      <c r="T4" s="60"/>
      <c r="U4" s="62"/>
      <c r="V4" s="58" t="s">
        <v>8</v>
      </c>
      <c r="W4" s="58" t="s">
        <v>9</v>
      </c>
      <c r="X4" s="65" t="s">
        <v>10</v>
      </c>
      <c r="Y4" s="67" t="s">
        <v>11</v>
      </c>
      <c r="Z4" s="68" t="s">
        <v>12</v>
      </c>
      <c r="AA4" s="58" t="s">
        <v>13</v>
      </c>
      <c r="AB4" s="58" t="s">
        <v>14</v>
      </c>
      <c r="AC4" s="20"/>
      <c r="AD4" s="20"/>
      <c r="AE4" s="30"/>
      <c r="AF4" s="30"/>
    </row>
    <row r="5" spans="1:37" ht="21.75" customHeight="1" x14ac:dyDescent="0.2">
      <c r="B5" s="70"/>
      <c r="C5" s="70"/>
      <c r="D5" s="70"/>
      <c r="E5" s="70"/>
      <c r="F5" s="70"/>
      <c r="G5" s="37" t="s">
        <v>5</v>
      </c>
      <c r="H5" s="26" t="s">
        <v>73</v>
      </c>
      <c r="I5" s="37" t="s">
        <v>5</v>
      </c>
      <c r="J5" s="26" t="s">
        <v>73</v>
      </c>
      <c r="K5" s="37" t="s">
        <v>5</v>
      </c>
      <c r="L5" s="26" t="s">
        <v>73</v>
      </c>
      <c r="M5" s="48" t="s">
        <v>6</v>
      </c>
      <c r="N5" s="49" t="s">
        <v>5</v>
      </c>
      <c r="O5" s="52" t="s">
        <v>74</v>
      </c>
      <c r="P5" s="50" t="s">
        <v>76</v>
      </c>
      <c r="Q5" s="51" t="s">
        <v>75</v>
      </c>
      <c r="R5" s="53" t="s">
        <v>73</v>
      </c>
      <c r="S5" s="48" t="s">
        <v>6</v>
      </c>
      <c r="T5" s="51" t="s">
        <v>5</v>
      </c>
      <c r="U5" s="54" t="s">
        <v>7</v>
      </c>
      <c r="V5" s="59"/>
      <c r="W5" s="59"/>
      <c r="X5" s="66"/>
      <c r="Y5" s="67"/>
      <c r="Z5" s="68"/>
      <c r="AA5" s="59"/>
      <c r="AB5" s="59"/>
      <c r="AC5" s="11"/>
      <c r="AD5" s="11"/>
      <c r="AE5" s="30" t="s">
        <v>24</v>
      </c>
      <c r="AF5" s="30">
        <v>4</v>
      </c>
    </row>
    <row r="6" spans="1:37" ht="22.5" customHeight="1" x14ac:dyDescent="0.2">
      <c r="A6">
        <v>1</v>
      </c>
      <c r="B6" s="33" t="s">
        <v>47</v>
      </c>
      <c r="C6" s="5">
        <v>21</v>
      </c>
      <c r="D6" s="10" t="s">
        <v>61</v>
      </c>
      <c r="E6" s="10" t="s">
        <v>61</v>
      </c>
      <c r="F6" s="10" t="s">
        <v>61</v>
      </c>
      <c r="G6" s="24">
        <v>5</v>
      </c>
      <c r="H6" s="27">
        <f t="shared" ref="H6:H18" si="0">IF(D6="","",+VLOOKUP(D6,$AE$3:$AF$5,2)+(G6*2))</f>
        <v>12</v>
      </c>
      <c r="I6" s="25">
        <v>5</v>
      </c>
      <c r="J6" s="27">
        <f t="shared" ref="J6:J18" si="1">IF(E6="","",+VLOOKUP(E6,$AE$3:$AF$5,2)+(I6*2))</f>
        <v>12</v>
      </c>
      <c r="K6" s="25">
        <v>5</v>
      </c>
      <c r="L6" s="27">
        <f t="shared" ref="L6:L18" si="2">IF(F6="","",+VLOOKUP(F6,$AE$3:$AF$5,2)+(K6*2))</f>
        <v>12</v>
      </c>
      <c r="M6" s="9"/>
      <c r="N6" s="23"/>
      <c r="O6" s="27" t="str">
        <f t="shared" ref="O6:O18" si="3">IF(M6=0,"",+M6*2+N6*2)</f>
        <v/>
      </c>
      <c r="P6" s="9"/>
      <c r="Q6" s="23"/>
      <c r="R6" s="27" t="str">
        <f t="shared" ref="R6:R18" si="4">IF(P6=0,"",+P6*2+Q6*2)</f>
        <v/>
      </c>
      <c r="S6" s="9">
        <v>2</v>
      </c>
      <c r="T6" s="24">
        <v>2</v>
      </c>
      <c r="U6" s="27">
        <f t="shared" ref="U6:U18" si="5">IF(S6=0,"",+S6*4+T6*4)</f>
        <v>16</v>
      </c>
      <c r="V6" s="29">
        <f t="shared" ref="V6:V18" si="6">IF(U6="",0,U6)+IF(R6="",0,R6)+IF(O6="",0,O6)+IF(L6="",0,L6)+IF(J6="",0,J6)+IF(H6="",0,H6)+IF(C6="",0,C6)</f>
        <v>73</v>
      </c>
      <c r="W6" s="29">
        <f t="shared" ref="W6:W18" si="7">COUNTA(D6:F6)</f>
        <v>3</v>
      </c>
      <c r="X6" s="27">
        <f t="shared" ref="X6:X18" si="8">IF(W6&lt;2,(V6-C6)/2,+V6)</f>
        <v>73</v>
      </c>
      <c r="Y6" s="28"/>
      <c r="Z6" s="24"/>
      <c r="AA6" s="29">
        <f t="shared" ref="AA6:AA18" si="9">Z6*Y6</f>
        <v>0</v>
      </c>
      <c r="AB6" s="27">
        <f t="shared" ref="AB6:AB18" si="10">IF(W6&lt;2,0,+X6-AA6)</f>
        <v>73</v>
      </c>
      <c r="AC6" s="6">
        <f>+X6+X7+X10+X11</f>
        <v>164</v>
      </c>
      <c r="AD6" s="6">
        <v>6</v>
      </c>
      <c r="AE6" s="6">
        <f>+AC6/AD6</f>
        <v>27.333333333333332</v>
      </c>
      <c r="AF6" s="6"/>
    </row>
    <row r="7" spans="1:37" ht="22.5" customHeight="1" x14ac:dyDescent="0.2">
      <c r="A7">
        <v>2</v>
      </c>
      <c r="B7" s="33" t="s">
        <v>55</v>
      </c>
      <c r="C7" s="5">
        <v>-5</v>
      </c>
      <c r="D7" s="10" t="s">
        <v>61</v>
      </c>
      <c r="E7" s="10" t="s">
        <v>61</v>
      </c>
      <c r="F7" s="10" t="s">
        <v>61</v>
      </c>
      <c r="G7" s="24">
        <v>3</v>
      </c>
      <c r="H7" s="27">
        <f t="shared" si="0"/>
        <v>8</v>
      </c>
      <c r="I7" s="25">
        <v>1</v>
      </c>
      <c r="J7" s="27">
        <f t="shared" si="1"/>
        <v>4</v>
      </c>
      <c r="K7" s="25">
        <v>4</v>
      </c>
      <c r="L7" s="27">
        <f t="shared" si="2"/>
        <v>10</v>
      </c>
      <c r="M7" s="9">
        <v>1</v>
      </c>
      <c r="N7" s="23">
        <v>1</v>
      </c>
      <c r="O7" s="27">
        <f t="shared" si="3"/>
        <v>4</v>
      </c>
      <c r="P7" s="9"/>
      <c r="Q7" s="23"/>
      <c r="R7" s="27" t="str">
        <f t="shared" si="4"/>
        <v/>
      </c>
      <c r="S7" s="9">
        <v>1</v>
      </c>
      <c r="T7" s="24">
        <v>3</v>
      </c>
      <c r="U7" s="27">
        <f t="shared" si="5"/>
        <v>16</v>
      </c>
      <c r="V7" s="29">
        <f t="shared" si="6"/>
        <v>37</v>
      </c>
      <c r="W7" s="29">
        <f t="shared" si="7"/>
        <v>3</v>
      </c>
      <c r="X7" s="27">
        <f>IF(W7&lt;2,(V7-C7)/2,+V7)</f>
        <v>37</v>
      </c>
      <c r="Y7" s="28"/>
      <c r="Z7" s="24"/>
      <c r="AA7" s="29">
        <f t="shared" si="9"/>
        <v>0</v>
      </c>
      <c r="AB7" s="27">
        <f t="shared" si="10"/>
        <v>37</v>
      </c>
      <c r="AC7" s="6"/>
      <c r="AD7" s="8"/>
      <c r="AE7" s="6"/>
      <c r="AF7" s="6"/>
    </row>
    <row r="8" spans="1:37" ht="22.5" customHeight="1" x14ac:dyDescent="0.2">
      <c r="A8">
        <v>3</v>
      </c>
      <c r="B8" s="33" t="s">
        <v>48</v>
      </c>
      <c r="C8" s="5">
        <v>18</v>
      </c>
      <c r="D8" s="10" t="s">
        <v>61</v>
      </c>
      <c r="E8" s="10" t="s">
        <v>61</v>
      </c>
      <c r="F8" s="10" t="s">
        <v>61</v>
      </c>
      <c r="G8" s="24">
        <v>1</v>
      </c>
      <c r="H8" s="27">
        <f t="shared" si="0"/>
        <v>4</v>
      </c>
      <c r="I8" s="25">
        <v>1</v>
      </c>
      <c r="J8" s="27">
        <f t="shared" si="1"/>
        <v>4</v>
      </c>
      <c r="K8" s="25"/>
      <c r="L8" s="27">
        <f t="shared" si="2"/>
        <v>2</v>
      </c>
      <c r="M8" s="9"/>
      <c r="N8" s="23"/>
      <c r="O8" s="27" t="str">
        <f t="shared" si="3"/>
        <v/>
      </c>
      <c r="P8" s="9"/>
      <c r="Q8" s="23"/>
      <c r="R8" s="27" t="str">
        <f t="shared" si="4"/>
        <v/>
      </c>
      <c r="S8" s="9">
        <v>2</v>
      </c>
      <c r="T8" s="24"/>
      <c r="U8" s="27">
        <f t="shared" si="5"/>
        <v>8</v>
      </c>
      <c r="V8" s="29">
        <f t="shared" si="6"/>
        <v>36</v>
      </c>
      <c r="W8" s="29">
        <f t="shared" si="7"/>
        <v>3</v>
      </c>
      <c r="X8" s="27">
        <f t="shared" si="8"/>
        <v>36</v>
      </c>
      <c r="Y8" s="28"/>
      <c r="Z8" s="24"/>
      <c r="AA8" s="29">
        <f t="shared" si="9"/>
        <v>0</v>
      </c>
      <c r="AB8" s="27">
        <f t="shared" si="10"/>
        <v>36</v>
      </c>
      <c r="AC8" s="6"/>
      <c r="AD8" s="6"/>
      <c r="AE8" s="6"/>
      <c r="AF8" s="6"/>
    </row>
    <row r="9" spans="1:37" ht="22.5" customHeight="1" x14ac:dyDescent="0.2">
      <c r="A9">
        <v>4</v>
      </c>
      <c r="B9" s="33" t="s">
        <v>21</v>
      </c>
      <c r="C9" s="5">
        <v>24</v>
      </c>
      <c r="D9" s="10" t="s">
        <v>61</v>
      </c>
      <c r="E9" s="10" t="s">
        <v>61</v>
      </c>
      <c r="F9" s="10" t="s">
        <v>61</v>
      </c>
      <c r="G9" s="24">
        <v>1</v>
      </c>
      <c r="H9" s="27">
        <f t="shared" si="0"/>
        <v>4</v>
      </c>
      <c r="I9" s="25"/>
      <c r="J9" s="27">
        <f t="shared" si="1"/>
        <v>2</v>
      </c>
      <c r="K9" s="25">
        <v>1</v>
      </c>
      <c r="L9" s="27">
        <f t="shared" si="2"/>
        <v>4</v>
      </c>
      <c r="M9" s="9"/>
      <c r="N9" s="23"/>
      <c r="O9" s="27" t="str">
        <f t="shared" si="3"/>
        <v/>
      </c>
      <c r="P9" s="9"/>
      <c r="Q9" s="23"/>
      <c r="R9" s="27" t="str">
        <f t="shared" si="4"/>
        <v/>
      </c>
      <c r="S9" s="9"/>
      <c r="T9" s="24"/>
      <c r="U9" s="27" t="str">
        <f t="shared" si="5"/>
        <v/>
      </c>
      <c r="V9" s="29">
        <f t="shared" si="6"/>
        <v>34</v>
      </c>
      <c r="W9" s="29">
        <f t="shared" si="7"/>
        <v>3</v>
      </c>
      <c r="X9" s="27">
        <f t="shared" si="8"/>
        <v>34</v>
      </c>
      <c r="Y9" s="28"/>
      <c r="Z9" s="24"/>
      <c r="AA9" s="29">
        <f t="shared" si="9"/>
        <v>0</v>
      </c>
      <c r="AB9" s="27">
        <f t="shared" si="10"/>
        <v>34</v>
      </c>
      <c r="AC9" s="6"/>
      <c r="AD9" s="6"/>
      <c r="AE9" s="6"/>
      <c r="AF9" s="6"/>
    </row>
    <row r="10" spans="1:37" ht="22.5" customHeight="1" x14ac:dyDescent="0.2">
      <c r="A10">
        <v>5</v>
      </c>
      <c r="B10" s="33" t="s">
        <v>50</v>
      </c>
      <c r="C10" s="5">
        <v>24</v>
      </c>
      <c r="D10" s="10" t="s">
        <v>61</v>
      </c>
      <c r="E10" s="10" t="s">
        <v>61</v>
      </c>
      <c r="F10" s="10" t="s">
        <v>61</v>
      </c>
      <c r="G10" s="24"/>
      <c r="H10" s="27">
        <f t="shared" si="0"/>
        <v>2</v>
      </c>
      <c r="I10" s="25"/>
      <c r="J10" s="27">
        <f t="shared" si="1"/>
        <v>2</v>
      </c>
      <c r="K10" s="25">
        <v>1</v>
      </c>
      <c r="L10" s="27">
        <f t="shared" si="2"/>
        <v>4</v>
      </c>
      <c r="M10" s="9"/>
      <c r="N10" s="23"/>
      <c r="O10" s="27" t="str">
        <f t="shared" si="3"/>
        <v/>
      </c>
      <c r="P10" s="9"/>
      <c r="Q10" s="23"/>
      <c r="R10" s="27" t="str">
        <f t="shared" si="4"/>
        <v/>
      </c>
      <c r="S10" s="9"/>
      <c r="T10" s="24"/>
      <c r="U10" s="27" t="str">
        <f t="shared" si="5"/>
        <v/>
      </c>
      <c r="V10" s="29">
        <f t="shared" si="6"/>
        <v>32</v>
      </c>
      <c r="W10" s="29">
        <f t="shared" si="7"/>
        <v>3</v>
      </c>
      <c r="X10" s="27">
        <f t="shared" si="8"/>
        <v>32</v>
      </c>
      <c r="Y10" s="28"/>
      <c r="Z10" s="24"/>
      <c r="AA10" s="29">
        <f t="shared" si="9"/>
        <v>0</v>
      </c>
      <c r="AB10" s="27">
        <f t="shared" si="10"/>
        <v>32</v>
      </c>
      <c r="AC10" s="6"/>
      <c r="AD10" s="6"/>
      <c r="AE10" s="6"/>
      <c r="AF10" s="6"/>
    </row>
    <row r="11" spans="1:37" ht="22.5" customHeight="1" x14ac:dyDescent="0.2">
      <c r="A11">
        <v>6</v>
      </c>
      <c r="B11" s="33" t="s">
        <v>49</v>
      </c>
      <c r="C11" s="5">
        <v>0</v>
      </c>
      <c r="D11" s="10" t="s">
        <v>61</v>
      </c>
      <c r="E11" s="10" t="s">
        <v>61</v>
      </c>
      <c r="F11" s="10" t="s">
        <v>61</v>
      </c>
      <c r="G11" s="24">
        <v>1</v>
      </c>
      <c r="H11" s="27">
        <f t="shared" si="0"/>
        <v>4</v>
      </c>
      <c r="I11" s="25">
        <v>3</v>
      </c>
      <c r="J11" s="27">
        <f t="shared" si="1"/>
        <v>8</v>
      </c>
      <c r="K11" s="25"/>
      <c r="L11" s="27">
        <f t="shared" si="2"/>
        <v>2</v>
      </c>
      <c r="M11" s="9"/>
      <c r="N11" s="23"/>
      <c r="O11" s="27" t="str">
        <f t="shared" si="3"/>
        <v/>
      </c>
      <c r="P11" s="9"/>
      <c r="Q11" s="23"/>
      <c r="R11" s="27" t="str">
        <f t="shared" si="4"/>
        <v/>
      </c>
      <c r="S11" s="9">
        <v>2</v>
      </c>
      <c r="T11" s="24"/>
      <c r="U11" s="27">
        <f t="shared" si="5"/>
        <v>8</v>
      </c>
      <c r="V11" s="29">
        <f t="shared" si="6"/>
        <v>22</v>
      </c>
      <c r="W11" s="29">
        <f t="shared" si="7"/>
        <v>3</v>
      </c>
      <c r="X11" s="27">
        <f t="shared" si="8"/>
        <v>22</v>
      </c>
      <c r="Y11" s="28"/>
      <c r="Z11" s="24"/>
      <c r="AA11" s="29">
        <f t="shared" si="9"/>
        <v>0</v>
      </c>
      <c r="AB11" s="27">
        <f t="shared" si="10"/>
        <v>22</v>
      </c>
      <c r="AC11" s="6"/>
      <c r="AD11" s="6"/>
      <c r="AE11" s="6"/>
      <c r="AF11" s="6"/>
    </row>
    <row r="12" spans="1:37" ht="22.5" customHeight="1" x14ac:dyDescent="0.2">
      <c r="A12">
        <v>7</v>
      </c>
      <c r="B12" s="33" t="s">
        <v>54</v>
      </c>
      <c r="C12" s="5">
        <v>0</v>
      </c>
      <c r="D12" s="10"/>
      <c r="E12" s="10" t="s">
        <v>61</v>
      </c>
      <c r="F12" s="10" t="s">
        <v>61</v>
      </c>
      <c r="G12" s="24"/>
      <c r="H12" s="27" t="str">
        <f t="shared" si="0"/>
        <v/>
      </c>
      <c r="I12" s="25"/>
      <c r="J12" s="27">
        <f t="shared" si="1"/>
        <v>2</v>
      </c>
      <c r="K12" s="25">
        <v>1</v>
      </c>
      <c r="L12" s="27">
        <f t="shared" si="2"/>
        <v>4</v>
      </c>
      <c r="M12" s="9"/>
      <c r="N12" s="23"/>
      <c r="O12" s="27" t="str">
        <f t="shared" si="3"/>
        <v/>
      </c>
      <c r="P12" s="9"/>
      <c r="Q12" s="23"/>
      <c r="R12" s="27" t="str">
        <f t="shared" si="4"/>
        <v/>
      </c>
      <c r="S12" s="9"/>
      <c r="T12" s="24"/>
      <c r="U12" s="27" t="str">
        <f t="shared" si="5"/>
        <v/>
      </c>
      <c r="V12" s="29">
        <f t="shared" si="6"/>
        <v>6</v>
      </c>
      <c r="W12" s="29">
        <f t="shared" si="7"/>
        <v>2</v>
      </c>
      <c r="X12" s="27">
        <f t="shared" si="8"/>
        <v>6</v>
      </c>
      <c r="Y12" s="28"/>
      <c r="Z12" s="24"/>
      <c r="AA12" s="29">
        <f t="shared" si="9"/>
        <v>0</v>
      </c>
      <c r="AB12" s="27">
        <f t="shared" si="10"/>
        <v>6</v>
      </c>
      <c r="AC12" s="6"/>
      <c r="AD12" s="6"/>
      <c r="AE12" s="6"/>
      <c r="AF12" s="6"/>
    </row>
    <row r="13" spans="1:37" ht="22.5" customHeight="1" x14ac:dyDescent="0.2">
      <c r="A13">
        <v>8</v>
      </c>
      <c r="B13" s="33" t="s">
        <v>66</v>
      </c>
      <c r="C13" s="5">
        <v>0</v>
      </c>
      <c r="D13" s="10" t="s">
        <v>61</v>
      </c>
      <c r="E13" s="10"/>
      <c r="F13" s="10" t="s">
        <v>61</v>
      </c>
      <c r="G13" s="24"/>
      <c r="H13" s="27">
        <f t="shared" si="0"/>
        <v>2</v>
      </c>
      <c r="I13" s="25"/>
      <c r="J13" s="27" t="str">
        <f t="shared" si="1"/>
        <v/>
      </c>
      <c r="K13" s="25"/>
      <c r="L13" s="27">
        <f t="shared" si="2"/>
        <v>2</v>
      </c>
      <c r="M13" s="9"/>
      <c r="N13" s="23"/>
      <c r="O13" s="27" t="str">
        <f t="shared" si="3"/>
        <v/>
      </c>
      <c r="P13" s="9"/>
      <c r="Q13" s="23"/>
      <c r="R13" s="27" t="str">
        <f t="shared" si="4"/>
        <v/>
      </c>
      <c r="S13" s="9"/>
      <c r="T13" s="24"/>
      <c r="U13" s="27" t="str">
        <f t="shared" si="5"/>
        <v/>
      </c>
      <c r="V13" s="29">
        <f t="shared" si="6"/>
        <v>4</v>
      </c>
      <c r="W13" s="29">
        <f t="shared" si="7"/>
        <v>2</v>
      </c>
      <c r="X13" s="27">
        <f t="shared" si="8"/>
        <v>4</v>
      </c>
      <c r="Y13" s="28"/>
      <c r="Z13" s="24"/>
      <c r="AA13" s="29">
        <f t="shared" si="9"/>
        <v>0</v>
      </c>
      <c r="AB13" s="27">
        <f t="shared" si="10"/>
        <v>4</v>
      </c>
      <c r="AC13" s="6"/>
      <c r="AD13" s="6"/>
      <c r="AE13" s="6"/>
      <c r="AF13" s="6"/>
    </row>
    <row r="14" spans="1:37" ht="22.5" customHeight="1" x14ac:dyDescent="0.2">
      <c r="A14">
        <v>9</v>
      </c>
      <c r="B14" s="34" t="s">
        <v>52</v>
      </c>
      <c r="C14" s="5">
        <v>0</v>
      </c>
      <c r="D14" s="10"/>
      <c r="E14" s="10"/>
      <c r="F14" s="10"/>
      <c r="G14" s="24"/>
      <c r="H14" s="27" t="str">
        <f t="shared" si="0"/>
        <v/>
      </c>
      <c r="I14" s="25"/>
      <c r="J14" s="27" t="str">
        <f t="shared" si="1"/>
        <v/>
      </c>
      <c r="K14" s="25"/>
      <c r="L14" s="27" t="str">
        <f t="shared" si="2"/>
        <v/>
      </c>
      <c r="M14" s="9"/>
      <c r="N14" s="23"/>
      <c r="O14" s="27" t="str">
        <f t="shared" si="3"/>
        <v/>
      </c>
      <c r="P14" s="9"/>
      <c r="Q14" s="23"/>
      <c r="R14" s="27" t="str">
        <f t="shared" si="4"/>
        <v/>
      </c>
      <c r="S14" s="9"/>
      <c r="T14" s="24"/>
      <c r="U14" s="27" t="str">
        <f t="shared" si="5"/>
        <v/>
      </c>
      <c r="V14" s="29">
        <f t="shared" si="6"/>
        <v>0</v>
      </c>
      <c r="W14" s="29">
        <f t="shared" si="7"/>
        <v>0</v>
      </c>
      <c r="X14" s="27">
        <f t="shared" si="8"/>
        <v>0</v>
      </c>
      <c r="Y14" s="28"/>
      <c r="Z14" s="24"/>
      <c r="AA14" s="29">
        <f t="shared" si="9"/>
        <v>0</v>
      </c>
      <c r="AB14" s="27">
        <f t="shared" si="10"/>
        <v>0</v>
      </c>
      <c r="AC14" s="6"/>
      <c r="AD14" s="6"/>
      <c r="AE14" s="6"/>
      <c r="AF14" s="6"/>
    </row>
    <row r="15" spans="1:37" ht="22.5" customHeight="1" x14ac:dyDescent="0.2">
      <c r="A15">
        <v>10</v>
      </c>
      <c r="B15" s="33" t="s">
        <v>53</v>
      </c>
      <c r="C15" s="5">
        <v>0</v>
      </c>
      <c r="D15" s="10"/>
      <c r="E15" s="10"/>
      <c r="F15" s="10"/>
      <c r="G15" s="24"/>
      <c r="H15" s="27" t="str">
        <f t="shared" si="0"/>
        <v/>
      </c>
      <c r="I15" s="25"/>
      <c r="J15" s="27" t="str">
        <f t="shared" si="1"/>
        <v/>
      </c>
      <c r="K15" s="25"/>
      <c r="L15" s="27" t="str">
        <f t="shared" si="2"/>
        <v/>
      </c>
      <c r="M15" s="9"/>
      <c r="N15" s="23"/>
      <c r="O15" s="27" t="str">
        <f t="shared" si="3"/>
        <v/>
      </c>
      <c r="P15" s="9"/>
      <c r="Q15" s="23"/>
      <c r="R15" s="27" t="str">
        <f t="shared" si="4"/>
        <v/>
      </c>
      <c r="S15" s="9"/>
      <c r="T15" s="24"/>
      <c r="U15" s="27" t="str">
        <f t="shared" si="5"/>
        <v/>
      </c>
      <c r="V15" s="29">
        <f t="shared" si="6"/>
        <v>0</v>
      </c>
      <c r="W15" s="29">
        <f t="shared" si="7"/>
        <v>0</v>
      </c>
      <c r="X15" s="27">
        <f t="shared" si="8"/>
        <v>0</v>
      </c>
      <c r="Y15" s="28"/>
      <c r="Z15" s="24"/>
      <c r="AA15" s="29">
        <f t="shared" si="9"/>
        <v>0</v>
      </c>
      <c r="AB15" s="27">
        <f t="shared" si="10"/>
        <v>0</v>
      </c>
      <c r="AC15" s="6"/>
      <c r="AD15" s="6"/>
      <c r="AE15" s="6"/>
      <c r="AF15" s="6"/>
    </row>
    <row r="16" spans="1:37" ht="22.5" customHeight="1" x14ac:dyDescent="0.2">
      <c r="A16">
        <v>11</v>
      </c>
      <c r="B16" s="33" t="s">
        <v>51</v>
      </c>
      <c r="C16" s="5">
        <v>-18</v>
      </c>
      <c r="D16" s="10" t="s">
        <v>61</v>
      </c>
      <c r="E16" s="10" t="s">
        <v>61</v>
      </c>
      <c r="F16" s="10" t="s">
        <v>61</v>
      </c>
      <c r="G16" s="24"/>
      <c r="H16" s="27">
        <f t="shared" si="0"/>
        <v>2</v>
      </c>
      <c r="I16" s="25"/>
      <c r="J16" s="27">
        <f t="shared" si="1"/>
        <v>2</v>
      </c>
      <c r="K16" s="25">
        <v>1</v>
      </c>
      <c r="L16" s="27">
        <f t="shared" si="2"/>
        <v>4</v>
      </c>
      <c r="M16" s="9">
        <v>1</v>
      </c>
      <c r="N16" s="23"/>
      <c r="O16" s="27">
        <f t="shared" si="3"/>
        <v>2</v>
      </c>
      <c r="P16" s="9"/>
      <c r="Q16" s="23"/>
      <c r="R16" s="27" t="str">
        <f t="shared" si="4"/>
        <v/>
      </c>
      <c r="S16" s="9">
        <v>1</v>
      </c>
      <c r="T16" s="24"/>
      <c r="U16" s="27">
        <f t="shared" si="5"/>
        <v>4</v>
      </c>
      <c r="V16" s="29">
        <f t="shared" si="6"/>
        <v>-4</v>
      </c>
      <c r="W16" s="29">
        <f t="shared" si="7"/>
        <v>3</v>
      </c>
      <c r="X16" s="27">
        <f t="shared" si="8"/>
        <v>-4</v>
      </c>
      <c r="Y16" s="28"/>
      <c r="Z16" s="24"/>
      <c r="AA16" s="29">
        <f t="shared" si="9"/>
        <v>0</v>
      </c>
      <c r="AB16" s="27">
        <f t="shared" si="10"/>
        <v>-4</v>
      </c>
      <c r="AC16" s="6"/>
      <c r="AD16" s="6"/>
      <c r="AE16" s="6"/>
      <c r="AF16" s="6"/>
    </row>
    <row r="17" spans="1:28" ht="22.5" customHeight="1" x14ac:dyDescent="0.2">
      <c r="A17">
        <v>12</v>
      </c>
      <c r="B17" s="33" t="s">
        <v>20</v>
      </c>
      <c r="C17" s="5">
        <v>-19</v>
      </c>
      <c r="D17" s="10"/>
      <c r="E17" s="10" t="s">
        <v>61</v>
      </c>
      <c r="F17" s="10" t="s">
        <v>61</v>
      </c>
      <c r="G17" s="24"/>
      <c r="H17" s="27" t="str">
        <f t="shared" si="0"/>
        <v/>
      </c>
      <c r="I17" s="25">
        <v>1</v>
      </c>
      <c r="J17" s="27">
        <f t="shared" si="1"/>
        <v>4</v>
      </c>
      <c r="K17" s="25"/>
      <c r="L17" s="27">
        <f t="shared" si="2"/>
        <v>2</v>
      </c>
      <c r="M17" s="9"/>
      <c r="N17" s="23"/>
      <c r="O17" s="27" t="str">
        <f t="shared" si="3"/>
        <v/>
      </c>
      <c r="P17" s="9"/>
      <c r="Q17" s="23"/>
      <c r="R17" s="27" t="str">
        <f t="shared" si="4"/>
        <v/>
      </c>
      <c r="S17" s="9">
        <v>1</v>
      </c>
      <c r="T17" s="24">
        <v>1</v>
      </c>
      <c r="U17" s="27">
        <f t="shared" si="5"/>
        <v>8</v>
      </c>
      <c r="V17" s="29">
        <f t="shared" si="6"/>
        <v>-5</v>
      </c>
      <c r="W17" s="29">
        <f t="shared" si="7"/>
        <v>2</v>
      </c>
      <c r="X17" s="27">
        <f t="shared" si="8"/>
        <v>-5</v>
      </c>
      <c r="Y17" s="28"/>
      <c r="Z17" s="24"/>
      <c r="AA17" s="29">
        <f t="shared" si="9"/>
        <v>0</v>
      </c>
      <c r="AB17" s="27">
        <f t="shared" si="10"/>
        <v>-5</v>
      </c>
    </row>
    <row r="18" spans="1:28" ht="22.5" customHeight="1" x14ac:dyDescent="0.2">
      <c r="A18">
        <v>13</v>
      </c>
      <c r="B18" s="33" t="s">
        <v>56</v>
      </c>
      <c r="C18" s="5">
        <v>-11</v>
      </c>
      <c r="D18" s="10" t="s">
        <v>61</v>
      </c>
      <c r="E18" s="10"/>
      <c r="F18" s="10" t="s">
        <v>61</v>
      </c>
      <c r="G18" s="24"/>
      <c r="H18" s="27">
        <f t="shared" si="0"/>
        <v>2</v>
      </c>
      <c r="I18" s="25"/>
      <c r="J18" s="27" t="str">
        <f t="shared" si="1"/>
        <v/>
      </c>
      <c r="K18" s="25"/>
      <c r="L18" s="27">
        <f t="shared" si="2"/>
        <v>2</v>
      </c>
      <c r="M18" s="9"/>
      <c r="N18" s="23"/>
      <c r="O18" s="27" t="str">
        <f t="shared" si="3"/>
        <v/>
      </c>
      <c r="P18" s="9"/>
      <c r="Q18" s="23"/>
      <c r="R18" s="27" t="str">
        <f t="shared" si="4"/>
        <v/>
      </c>
      <c r="S18" s="9"/>
      <c r="T18" s="24"/>
      <c r="U18" s="27" t="str">
        <f t="shared" si="5"/>
        <v/>
      </c>
      <c r="V18" s="29">
        <f t="shared" si="6"/>
        <v>-7</v>
      </c>
      <c r="W18" s="29">
        <f t="shared" si="7"/>
        <v>2</v>
      </c>
      <c r="X18" s="27">
        <f t="shared" si="8"/>
        <v>-7</v>
      </c>
      <c r="Y18" s="28"/>
      <c r="Z18" s="24"/>
      <c r="AA18" s="29">
        <f t="shared" si="9"/>
        <v>0</v>
      </c>
      <c r="AB18" s="27">
        <f t="shared" si="10"/>
        <v>-7</v>
      </c>
    </row>
  </sheetData>
  <sortState ref="B5:AB17">
    <sortCondition descending="1" ref="X5:X17"/>
  </sortState>
  <mergeCells count="18">
    <mergeCell ref="G4:H4"/>
    <mergeCell ref="B4:B5"/>
    <mergeCell ref="C4:C5"/>
    <mergeCell ref="D4:D5"/>
    <mergeCell ref="E4:E5"/>
    <mergeCell ref="F4:F5"/>
    <mergeCell ref="AB4:AB5"/>
    <mergeCell ref="I4:J4"/>
    <mergeCell ref="K4:L4"/>
    <mergeCell ref="M4:O4"/>
    <mergeCell ref="P4:R4"/>
    <mergeCell ref="S4:U4"/>
    <mergeCell ref="V4:V5"/>
    <mergeCell ref="W4:W5"/>
    <mergeCell ref="X4:X5"/>
    <mergeCell ref="Y4:Y5"/>
    <mergeCell ref="Z4:Z5"/>
    <mergeCell ref="AA4:AA5"/>
  </mergeCells>
  <phoneticPr fontId="12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 xml:space="preserve">&amp;C
</oddHeader>
  </headerFooter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6人制男子</vt:lpstr>
      <vt:lpstr>９人制男子</vt:lpstr>
      <vt:lpstr>6人制女子 </vt:lpstr>
      <vt:lpstr>9人制女子 </vt:lpstr>
      <vt:lpstr>'6人制女子 '!Print_Area</vt:lpstr>
      <vt:lpstr>'6人制男子'!Print_Area</vt:lpstr>
      <vt:lpstr>'9人制女子 '!Print_Area</vt:lpstr>
      <vt:lpstr>'９人制男子'!Print_Area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　知也</dc:creator>
  <cp:lastModifiedBy>Sunao kunimatsu</cp:lastModifiedBy>
  <cp:lastPrinted>2016-03-21T00:56:03Z</cp:lastPrinted>
  <dcterms:created xsi:type="dcterms:W3CDTF">1998-10-15T09:19:11Z</dcterms:created>
  <dcterms:modified xsi:type="dcterms:W3CDTF">2016-03-21T00:56:19Z</dcterms:modified>
</cp:coreProperties>
</file>